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0"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<sst xmlns="http://schemas.openxmlformats.org/spreadsheetml/2006/main" count="122" uniqueCount="101">
  <si>
    <t>南京市本级项目支出绩效自评价情况表</t>
  </si>
  <si>
    <t>填报单位：</t>
  </si>
  <si>
    <t>南京市工读学校</t>
  </si>
  <si>
    <t>项目名称：</t>
  </si>
  <si>
    <t>校园安全提升改造工程</t>
  </si>
  <si>
    <t>项目实施年度：</t>
  </si>
  <si>
    <t>填报人：</t>
  </si>
  <si>
    <t>陶学庚</t>
  </si>
  <si>
    <t>联系电话：</t>
  </si>
  <si>
    <t>02585535061</t>
  </si>
  <si>
    <t>年度绩效目标：</t>
  </si>
  <si>
    <t xml:space="preserve">    1.满足特色教学需要，修缮特色课程教学功能教室。学校美术工作室等特色课程功能教室的改造，为学校相关教育教学顺利开展提供必要条件和有效支持。
    2.立足校内生活需求，优化宿舍生活消除安全隐患。通过学校太阳能热水系统扩建工程，将充分利用节能、环保的自然能源，为长期在校生活的专门学生营造更优良、舒适的住宿环境。针对年久失修楼地面的修缮改造，可以有效消除校内安全隐患，为平安校园建设添砖加瓦。</t>
  </si>
  <si>
    <t>年度绩效目标完成情况：</t>
  </si>
  <si>
    <t xml:space="preserve">     2023年，根据年初预算，学校如期高质量完成各相关项目施工，并按要求进行工程竣工决算审计。</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</si>
  <si>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</si>
  <si>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</si>
  <si>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</si>
  <si>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</si>
  <si>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</si>
  <si>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</si>
  <si>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</si>
  <si>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</si>
  <si>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</si>
  <si>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</si>
  <si>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</si>
  <si>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</si>
  <si>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</si>
  <si>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</si>
  <si>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</si>
  <si>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</si>
  <si>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</si>
  <si>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</si>
  <si>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</si>
  <si>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</si>
  <si>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 xml:space="preserve">                        评价要点：
①项目立项是否符合国家法律法规、国民经济发展规划和相关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</si>
  <si>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</si>
  <si>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</si>
  <si>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 xml:space="preserve">                        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</si>
  <si>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</si>
  <si>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</si>
  <si>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</si>
  <si>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 xml:space="preserve">                        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</si>
  <si>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</si>
  <si>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</si>
  <si>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
                       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</si>
  <si>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</si>
  <si>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</si>
  <si>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</si>
  <si>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 xml:space="preserve">                       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</si>
  <si>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</si>
  <si>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 xml:space="preserve">                        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</si>
  <si>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</si>
  <si>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</si>
  <si>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</si>
  <si>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</si>
  <si>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</si>
  <si>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</si>
  <si>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</si>
  <si>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</si>
  <si>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2023年学校厉行节约，压缩项目资金23万元，另有政府采购净结余。其余资金都执行完毕。</t>
  </si>
  <si>
    <t>资金使用合规性</t>
  </si>
  <si>
    <t>合规</t>
  </si>
  <si>
    <t xml:space="preserve">                        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</si>
  <si>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</si>
  <si>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</si>
  <si>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</si>
  <si>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 xml:space="preserve">                        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</si>
  <si>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</si>
  <si>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</si>
  <si>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 xml:space="preserve">                        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</si>
  <si>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</si>
  <si>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</si>
  <si>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修缮工程项目面积</t>
  </si>
  <si>
    <t>≥4300平方米</t>
  </si>
  <si>
    <t>4785平方米</t>
  </si>
  <si>
    <t>评价要点:修缮工程项目面积达到4300平方米及以上,得10分。未达到根据完成度得分。</t>
  </si>
  <si>
    <t>质量指标</t>
  </si>
  <si>
    <t>修缮项目验收合格率</t>
  </si>
  <si>
    <t>100.00%</t>
  </si>
  <si>
    <t>评价要点:修缮项目验收合格率达到100%,得10分。未达到不得分。</t>
  </si>
  <si>
    <t>时效指标</t>
  </si>
  <si>
    <t>修缮项目完成及时性</t>
  </si>
  <si>
    <t>及时</t>
  </si>
  <si>
    <t>评价要点:修缮项目完成及时性。达成预期目标得10分；部分达成并具有一定效果得5分；未达成且效果较差,得2分；未达成不得分。</t>
  </si>
  <si>
    <t>生态效益</t>
  </si>
  <si>
    <t>提高学生在校生活质量，创造良好学生环境</t>
  </si>
  <si>
    <t>效益程度较高</t>
  </si>
  <si>
    <t>评价要点:提高学生在校生活质量，创造良好学生生活环境。达成预期目标得30分；部分达成并具有一定效果得15分；未达成且效果较差不得分。</t>
  </si>
  <si>
    <t>满意度指标</t>
  </si>
  <si>
    <t>服务对象满意度</t>
  </si>
  <si>
    <t>修缮成果师生满意度</t>
  </si>
  <si>
    <t>≥85%</t>
  </si>
  <si>
    <t>90.00%</t>
  </si>
  <si>
    <t>评价要点:修缮成果师生满意度85%及以上得10分,未达到根据完成度得分。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</si>
  <si>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</si>
  <si>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</si>
  <si>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后勤处</t>
  </si>
  <si>
    <t>学校安全提升改造工程（美术工作室改造工程）【大型修缮】</t>
  </si>
  <si>
    <t>学校安全提升改造工程（太阳能热水系统扩建工程）【大型修缮】</t>
  </si>
  <si>
    <t>学校安全提升改造工程（地面出新工程）【大型修缮】</t>
  </si>
  <si>
    <t>学校安全提升改造工程【其他费用】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</si>
</sst>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indexed="8"/>
      <name val="宋体"/>
      <charset val="134"/>
      <scheme val="minor"/>
    </font>
    <font>
      <sz val="11"/>
      <name val="宋体"/>
      <charset val="134"/>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C0C0C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2">
    <xf numFmtId="0" fontId="0" fillId="0" borderId="0" xfId="0" applyFont="1">
      <alignment vertical="center"/>
    </xf>
    <xf numFmtId="0" fontId="1" fillId="0" borderId="0" xfId="0" applyFont="1" applyFill="1" applyBorder="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2" borderId="2" xfId="0" applyNumberFormat="1" applyFont="1" applyFill="1" applyBorder="1" applyAlignment="1">
      <alignment horizontal="left" vertical="center" shrinkToFit="1"/>
    </xf>
    <xf numFmtId="176" fontId="1" fillId="2" borderId="2" xfId="0" applyNumberFormat="1" applyFont="1" applyFill="1" applyBorder="1" applyAlignment="1">
      <alignment vertical="center"/>
    </xf>
    <xf numFmtId="0" fontId="1" fillId="0" borderId="2" xfId="0"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0" fontId="1" fillId="0" borderId="0" xfId="0" applyFont="1" applyFill="1" applyBorder="1" applyAlignment="1">
      <alignment horizontal="center" vertical="center"/>
    </xf>
    <xf numFmtId="10" fontId="0" fillId="0" borderId="0" xfId="0" applyNumberFormat="1" applyFont="1">
      <alignment vertical="center"/>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10" fontId="3" fillId="0" borderId="3" xfId="0" applyNumberFormat="1" applyFont="1" applyFill="1" applyBorder="1" applyAlignment="1">
      <alignment horizontal="center" vertical="center" wrapText="1"/>
    </xf>
    <xf numFmtId="0" fontId="3" fillId="0" borderId="3"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topLeftCell="A15" workbookViewId="0">
      <selection activeCell="H32" sqref="H32"/>
    </sheetView>
  </sheetViews>
  <sheetFormatPr defaultColWidth="9" defaultRowHeight="13.5"/>
  <cols>
    <col min="1" max="1" width="12.45" customWidth="1"/>
    <col min="2" max="2" width="13.7666666666667" customWidth="1"/>
    <col min="3" max="3" width="19.625" customWidth="1"/>
    <col min="4" max="4" width="14.2083333333333" customWidth="1"/>
    <col min="5" max="5" width="11.625" customWidth="1"/>
    <col min="6" max="6" width="12.45" customWidth="1"/>
    <col min="7" max="7" width="8.5" customWidth="1"/>
    <col min="8" max="8" width="55.25" customWidth="1"/>
    <col min="9" max="9" width="23.7333333333333" customWidth="1"/>
  </cols>
  <sheetData>
    <row r="1" ht="30" customHeight="1" spans="1:9">
      <c r="A1" s="12" t="s">
        <v>0</v>
      </c>
      <c r="B1" s="12"/>
      <c r="C1" s="12"/>
      <c r="D1" s="12"/>
      <c r="E1" s="12"/>
      <c r="F1" s="12"/>
      <c r="G1" s="12"/>
      <c r="H1" s="12"/>
      <c r="I1" s="12"/>
    </row>
    <row r="2" ht="19" customHeight="1" spans="1:9">
      <c r="A2" s="13" t="s">
        <v>1</v>
      </c>
      <c r="B2" s="13"/>
      <c r="C2" s="14" t="s">
        <v>2</v>
      </c>
      <c r="D2" s="14"/>
      <c r="E2" s="13" t="s">
        <v>3</v>
      </c>
      <c r="F2" s="13"/>
      <c r="G2" s="13" t="s">
        <v>4</v>
      </c>
      <c r="H2" s="13"/>
      <c r="I2" s="13"/>
    </row>
    <row r="3" ht="19" customHeight="1" spans="1:9">
      <c r="A3" s="13" t="s">
        <v>5</v>
      </c>
      <c r="B3" s="13"/>
      <c r="C3" s="13">
        <v>2023</v>
      </c>
      <c r="D3" s="13"/>
      <c r="E3" s="13"/>
      <c r="F3" s="13"/>
      <c r="G3" s="13"/>
      <c r="H3" s="13"/>
      <c r="I3" s="13"/>
    </row>
    <row r="4" ht="19" customHeight="1" spans="1:9">
      <c r="A4" s="13" t="s">
        <v>6</v>
      </c>
      <c r="B4" s="13"/>
      <c r="C4" s="15" t="s">
        <v>7</v>
      </c>
      <c r="D4" s="15"/>
      <c r="E4" s="13" t="s">
        <v>8</v>
      </c>
      <c r="F4" s="13"/>
      <c r="G4" s="15" t="s">
        <v>9</v>
      </c>
      <c r="H4" s="15"/>
      <c r="I4" s="15"/>
    </row>
    <row r="5" ht="75" customHeight="1" spans="1:9">
      <c r="A5" s="13" t="s">
        <v>10</v>
      </c>
      <c r="B5" s="13"/>
      <c r="C5" s="16" t="s">
        <v>11</v>
      </c>
      <c r="D5" s="16"/>
      <c r="E5" s="16"/>
      <c r="F5" s="16"/>
      <c r="G5" s="16"/>
      <c r="H5" s="16"/>
      <c r="I5" s="16"/>
    </row>
    <row r="6" ht="59" customHeight="1" spans="1:9">
      <c r="A6" s="13" t="s">
        <v>12</v>
      </c>
      <c r="B6" s="13"/>
      <c r="C6" s="16" t="s">
        <v>13</v>
      </c>
      <c r="D6" s="16"/>
      <c r="E6" s="16"/>
      <c r="F6" s="16"/>
      <c r="G6" s="16"/>
      <c r="H6" s="16"/>
      <c r="I6" s="16"/>
    </row>
    <row r="7" ht="19" customHeight="1" spans="1:9">
      <c r="A7" s="13" t="s">
        <v>14</v>
      </c>
      <c r="B7" s="13"/>
      <c r="C7" s="13" t="s">
        <v>15</v>
      </c>
      <c r="D7" s="13"/>
      <c r="E7" s="13" t="s">
        <v>16</v>
      </c>
      <c r="F7" s="13"/>
      <c r="G7" s="13" t="s">
        <v>17</v>
      </c>
      <c r="H7" s="13"/>
      <c r="I7" s="13"/>
    </row>
    <row r="8" ht="19" customHeight="1" spans="1:9">
      <c r="A8" s="17" t="s">
        <v>4</v>
      </c>
      <c r="B8" s="17"/>
      <c r="C8" s="17">
        <v>110</v>
      </c>
      <c r="D8" s="17"/>
      <c r="E8" s="15">
        <v>86.04</v>
      </c>
      <c r="F8" s="15"/>
      <c r="G8" s="15" t="s">
        <v>18</v>
      </c>
      <c r="H8" s="15"/>
      <c r="I8" s="15"/>
    </row>
    <row r="9" ht="19" customHeight="1" spans="1:9">
      <c r="A9" s="13" t="s">
        <v>19</v>
      </c>
      <c r="B9" s="13"/>
      <c r="C9" s="13"/>
      <c r="D9" s="13" t="s">
        <v>20</v>
      </c>
      <c r="E9" s="18" t="s">
        <v>21</v>
      </c>
      <c r="F9" s="18" t="s">
        <v>22</v>
      </c>
      <c r="G9" s="18" t="s">
        <v>23</v>
      </c>
      <c r="H9" s="18" t="s">
        <v>24</v>
      </c>
      <c r="I9" s="15" t="s">
        <v>25</v>
      </c>
    </row>
    <row r="10" ht="19" customHeight="1" spans="1:9">
      <c r="A10" s="13" t="s">
        <v>26</v>
      </c>
      <c r="B10" s="13" t="s">
        <v>27</v>
      </c>
      <c r="C10" s="13" t="s">
        <v>28</v>
      </c>
      <c r="D10" s="13"/>
      <c r="E10" s="18"/>
      <c r="F10" s="18"/>
      <c r="G10" s="18"/>
      <c r="H10" s="18"/>
      <c r="I10" s="15"/>
    </row>
    <row r="11" ht="126" customHeight="1" spans="1:9">
      <c r="A11" s="13" t="s">
        <v>29</v>
      </c>
      <c r="B11" s="13" t="s">
        <v>30</v>
      </c>
      <c r="C11" s="13" t="s">
        <v>31</v>
      </c>
      <c r="D11" s="13" t="s">
        <v>32</v>
      </c>
      <c r="E11" s="18" t="s">
        <v>33</v>
      </c>
      <c r="F11" s="18">
        <v>2</v>
      </c>
      <c r="G11" s="18">
        <v>2</v>
      </c>
      <c r="H11" s="19" t="s">
        <v>34</v>
      </c>
      <c r="I11" s="15"/>
    </row>
    <row r="12" ht="109" customHeight="1" spans="1:9">
      <c r="A12" s="13"/>
      <c r="B12" s="13"/>
      <c r="C12" s="13" t="s">
        <v>35</v>
      </c>
      <c r="D12" s="13" t="s">
        <v>36</v>
      </c>
      <c r="E12" s="18" t="s">
        <v>33</v>
      </c>
      <c r="F12" s="18">
        <v>2</v>
      </c>
      <c r="G12" s="18">
        <v>2</v>
      </c>
      <c r="H12" s="19" t="s">
        <v>37</v>
      </c>
      <c r="I12" s="15"/>
    </row>
    <row r="13" ht="106" customHeight="1" spans="1:9">
      <c r="A13" s="13"/>
      <c r="B13" s="13" t="s">
        <v>38</v>
      </c>
      <c r="C13" s="13" t="s">
        <v>39</v>
      </c>
      <c r="D13" s="13" t="s">
        <v>40</v>
      </c>
      <c r="E13" s="18" t="s">
        <v>33</v>
      </c>
      <c r="F13" s="18">
        <v>2</v>
      </c>
      <c r="G13" s="18">
        <v>2</v>
      </c>
      <c r="H13" s="19" t="s">
        <v>41</v>
      </c>
      <c r="I13" s="15"/>
    </row>
    <row r="14" ht="89" customHeight="1" spans="1:9">
      <c r="A14" s="13"/>
      <c r="B14" s="13"/>
      <c r="C14" s="13" t="s">
        <v>42</v>
      </c>
      <c r="D14" s="13" t="s">
        <v>43</v>
      </c>
      <c r="E14" s="18" t="s">
        <v>33</v>
      </c>
      <c r="F14" s="18">
        <v>2</v>
      </c>
      <c r="G14" s="18">
        <v>2</v>
      </c>
      <c r="H14" s="19" t="s">
        <v>44</v>
      </c>
      <c r="I14" s="15"/>
    </row>
    <row r="15" ht="97" customHeight="1" spans="1:9">
      <c r="A15" s="13"/>
      <c r="B15" s="13" t="s">
        <v>45</v>
      </c>
      <c r="C15" s="13" t="s">
        <v>46</v>
      </c>
      <c r="D15" s="13" t="s">
        <v>47</v>
      </c>
      <c r="E15" s="18" t="s">
        <v>33</v>
      </c>
      <c r="F15" s="18">
        <v>2</v>
      </c>
      <c r="G15" s="18">
        <v>2</v>
      </c>
      <c r="H15" s="19" t="s">
        <v>48</v>
      </c>
      <c r="I15" s="15"/>
    </row>
    <row r="16" ht="78" customHeight="1" spans="1:9">
      <c r="A16" s="13"/>
      <c r="B16" s="13"/>
      <c r="C16" s="13" t="s">
        <v>49</v>
      </c>
      <c r="D16" s="13" t="s">
        <v>40</v>
      </c>
      <c r="E16" s="18" t="s">
        <v>33</v>
      </c>
      <c r="F16" s="18">
        <v>2</v>
      </c>
      <c r="G16" s="18">
        <v>2</v>
      </c>
      <c r="H16" s="19" t="s">
        <v>50</v>
      </c>
      <c r="I16" s="15"/>
    </row>
    <row r="17" ht="69" customHeight="1" spans="1:9">
      <c r="A17" s="13" t="s">
        <v>51</v>
      </c>
      <c r="B17" s="13" t="s">
        <v>52</v>
      </c>
      <c r="C17" s="13" t="s">
        <v>53</v>
      </c>
      <c r="D17" s="13" t="s">
        <v>54</v>
      </c>
      <c r="E17" s="18" t="s">
        <v>33</v>
      </c>
      <c r="F17" s="18">
        <v>3</v>
      </c>
      <c r="G17" s="18">
        <v>3</v>
      </c>
      <c r="H17" s="19" t="s">
        <v>55</v>
      </c>
      <c r="I17" s="15"/>
    </row>
    <row r="18" ht="52" customHeight="1" spans="1:9">
      <c r="A18" s="13"/>
      <c r="B18" s="13"/>
      <c r="C18" s="13" t="s">
        <v>56</v>
      </c>
      <c r="D18" s="13" t="s">
        <v>57</v>
      </c>
      <c r="E18" s="20">
        <v>0.7821</v>
      </c>
      <c r="F18" s="18">
        <v>3</v>
      </c>
      <c r="G18" s="18">
        <v>2.35</v>
      </c>
      <c r="H18" s="19" t="s">
        <v>58</v>
      </c>
      <c r="I18" s="16" t="s">
        <v>59</v>
      </c>
    </row>
    <row r="19" ht="108" customHeight="1" spans="1:9">
      <c r="A19" s="13"/>
      <c r="B19" s="13"/>
      <c r="C19" s="13" t="s">
        <v>60</v>
      </c>
      <c r="D19" s="13" t="s">
        <v>61</v>
      </c>
      <c r="E19" s="18" t="s">
        <v>33</v>
      </c>
      <c r="F19" s="18">
        <v>4</v>
      </c>
      <c r="G19" s="18">
        <v>4</v>
      </c>
      <c r="H19" s="19" t="s">
        <v>62</v>
      </c>
      <c r="I19" s="15"/>
    </row>
    <row r="20" ht="72" customHeight="1" spans="1:9">
      <c r="A20" s="13"/>
      <c r="B20" s="13" t="s">
        <v>63</v>
      </c>
      <c r="C20" s="13" t="s">
        <v>64</v>
      </c>
      <c r="D20" s="13" t="s">
        <v>65</v>
      </c>
      <c r="E20" s="18" t="s">
        <v>33</v>
      </c>
      <c r="F20" s="18">
        <v>2</v>
      </c>
      <c r="G20" s="18">
        <v>2</v>
      </c>
      <c r="H20" s="19" t="s">
        <v>66</v>
      </c>
      <c r="I20" s="15"/>
    </row>
    <row r="21" ht="152" customHeight="1" spans="1:9">
      <c r="A21" s="13"/>
      <c r="B21" s="13"/>
      <c r="C21" s="13" t="s">
        <v>67</v>
      </c>
      <c r="D21" s="13" t="s">
        <v>68</v>
      </c>
      <c r="E21" s="18" t="s">
        <v>33</v>
      </c>
      <c r="F21" s="18">
        <v>6</v>
      </c>
      <c r="G21" s="18">
        <v>6</v>
      </c>
      <c r="H21" s="19" t="s">
        <v>69</v>
      </c>
      <c r="I21" s="15"/>
    </row>
    <row r="22" ht="31" customHeight="1" spans="1:9">
      <c r="A22" s="13" t="s">
        <v>70</v>
      </c>
      <c r="B22" s="13" t="s">
        <v>71</v>
      </c>
      <c r="C22" s="13" t="s">
        <v>72</v>
      </c>
      <c r="D22" s="13" t="s">
        <v>73</v>
      </c>
      <c r="E22" s="18" t="s">
        <v>74</v>
      </c>
      <c r="F22" s="18">
        <v>10</v>
      </c>
      <c r="G22" s="18">
        <v>10</v>
      </c>
      <c r="H22" s="19" t="s">
        <v>75</v>
      </c>
      <c r="I22" s="15"/>
    </row>
    <row r="23" ht="30" customHeight="1" spans="1:9">
      <c r="A23" s="13"/>
      <c r="B23" s="13" t="s">
        <v>76</v>
      </c>
      <c r="C23" s="13" t="s">
        <v>77</v>
      </c>
      <c r="D23" s="13" t="s">
        <v>57</v>
      </c>
      <c r="E23" s="18" t="s">
        <v>78</v>
      </c>
      <c r="F23" s="18">
        <v>10</v>
      </c>
      <c r="G23" s="18">
        <v>10</v>
      </c>
      <c r="H23" s="19" t="s">
        <v>79</v>
      </c>
      <c r="I23" s="15"/>
    </row>
    <row r="24" ht="45" customHeight="1" spans="1:9">
      <c r="A24" s="13"/>
      <c r="B24" s="13" t="s">
        <v>80</v>
      </c>
      <c r="C24" s="13" t="s">
        <v>81</v>
      </c>
      <c r="D24" s="13" t="s">
        <v>82</v>
      </c>
      <c r="E24" s="18" t="s">
        <v>33</v>
      </c>
      <c r="F24" s="18">
        <v>10</v>
      </c>
      <c r="G24" s="18">
        <v>10</v>
      </c>
      <c r="H24" s="19" t="s">
        <v>83</v>
      </c>
      <c r="I24" s="15"/>
    </row>
    <row r="25" ht="37" customHeight="1" spans="1:9">
      <c r="A25" s="13"/>
      <c r="B25" s="13" t="s">
        <v>84</v>
      </c>
      <c r="C25" s="18" t="s">
        <v>85</v>
      </c>
      <c r="D25" s="18" t="s">
        <v>86</v>
      </c>
      <c r="E25" s="18" t="s">
        <v>33</v>
      </c>
      <c r="F25" s="18">
        <v>30</v>
      </c>
      <c r="G25" s="18">
        <v>30</v>
      </c>
      <c r="H25" s="19" t="s">
        <v>87</v>
      </c>
      <c r="I25" s="15"/>
    </row>
    <row r="26" ht="34" customHeight="1" spans="1:9">
      <c r="A26" s="13" t="s">
        <v>88</v>
      </c>
      <c r="B26" s="13" t="s">
        <v>89</v>
      </c>
      <c r="C26" s="13" t="s">
        <v>90</v>
      </c>
      <c r="D26" s="13" t="s">
        <v>91</v>
      </c>
      <c r="E26" s="18" t="s">
        <v>92</v>
      </c>
      <c r="F26" s="18">
        <v>10</v>
      </c>
      <c r="G26" s="18">
        <v>10</v>
      </c>
      <c r="H26" s="19" t="s">
        <v>93</v>
      </c>
      <c r="I26" s="15"/>
    </row>
    <row r="27" ht="19" customHeight="1" spans="1:9">
      <c r="A27" s="17" t="s">
        <v>94</v>
      </c>
      <c r="B27" s="17"/>
      <c r="C27" s="17"/>
      <c r="D27" s="17"/>
      <c r="E27" s="17"/>
      <c r="F27" s="17"/>
      <c r="G27" s="17">
        <f>SUM(G11:G26)</f>
        <v>99.35</v>
      </c>
      <c r="H27" s="17" t="s">
        <v>94</v>
      </c>
      <c r="I27" s="17"/>
    </row>
    <row r="28" ht="60" customHeight="1" spans="1:9">
      <c r="A28" s="21" t="s">
        <v>95</v>
      </c>
      <c r="B28" s="21"/>
      <c r="C28" s="21"/>
      <c r="D28" s="21"/>
      <c r="E28" s="21"/>
      <c r="F28" s="21"/>
      <c r="G28" s="21"/>
      <c r="H28" s="21"/>
      <c r="I28" s="21"/>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L7" sqref="L7:L9"/>
    </sheetView>
  </sheetViews>
  <sheetFormatPr defaultColWidth="9" defaultRowHeight="13.5"/>
  <cols>
    <col min="3" max="3" width="33" customWidth="1"/>
    <col min="4" max="4" width="13.375" customWidth="1"/>
    <col min="6" max="6" width="13.625" customWidth="1"/>
    <col min="7" max="7" width="12.375" customWidth="1"/>
    <col min="8" max="8" width="12.25" customWidth="1"/>
    <col min="9" max="9" width="12.625"/>
    <col min="11" max="11" width="12.625"/>
    <col min="12" max="12" width="10.375"/>
  </cols>
  <sheetData>
    <row r="1" s="1" customFormat="1" ht="18.75" customHeight="1" spans="1:12">
      <c r="A1" s="2">
        <v>12</v>
      </c>
      <c r="B1" s="3" t="s">
        <v>96</v>
      </c>
      <c r="C1" s="4" t="s">
        <v>97</v>
      </c>
      <c r="D1" s="5">
        <f>SUM(E1:G1)</f>
        <v>280800</v>
      </c>
      <c r="E1" s="5"/>
      <c r="F1" s="5">
        <v>280800</v>
      </c>
      <c r="G1" s="5"/>
      <c r="H1" s="5">
        <v>276231.79</v>
      </c>
      <c r="I1" s="7">
        <f>H1/D1</f>
        <v>0.983731445868946</v>
      </c>
      <c r="J1" s="8">
        <f>D1-H1</f>
        <v>4568.21000000002</v>
      </c>
      <c r="K1" s="9">
        <v>0</v>
      </c>
      <c r="L1" s="10">
        <f>K1-H1</f>
        <v>-276231.79</v>
      </c>
    </row>
    <row r="2" s="1" customFormat="1" ht="18.75" customHeight="1" spans="1:12">
      <c r="A2" s="2">
        <v>13</v>
      </c>
      <c r="B2" s="3" t="s">
        <v>96</v>
      </c>
      <c r="C2" s="4" t="s">
        <v>98</v>
      </c>
      <c r="D2" s="5">
        <f t="shared" ref="D2:D9" si="0">SUM(E2:G2)</f>
        <v>338800</v>
      </c>
      <c r="E2" s="5"/>
      <c r="F2" s="5">
        <v>468000</v>
      </c>
      <c r="G2" s="5">
        <f>-131600+2400</f>
        <v>-129200</v>
      </c>
      <c r="H2" s="5">
        <v>334660.57</v>
      </c>
      <c r="I2" s="7">
        <f>H2/D2</f>
        <v>0.987782083825266</v>
      </c>
      <c r="J2" s="8">
        <f>D2-H2</f>
        <v>4139.42999999999</v>
      </c>
      <c r="K2" s="9"/>
      <c r="L2" s="10"/>
    </row>
    <row r="3" s="1" customFormat="1" ht="18.75" customHeight="1" spans="1:12">
      <c r="A3" s="2">
        <v>14</v>
      </c>
      <c r="B3" s="3" t="s">
        <v>96</v>
      </c>
      <c r="C3" s="4" t="s">
        <v>99</v>
      </c>
      <c r="D3" s="5">
        <f t="shared" si="0"/>
        <v>180000</v>
      </c>
      <c r="E3" s="5"/>
      <c r="F3" s="5">
        <v>280800</v>
      </c>
      <c r="G3" s="5">
        <v>-100800</v>
      </c>
      <c r="H3" s="5">
        <v>179134.43</v>
      </c>
      <c r="I3" s="7">
        <f>H3/D3</f>
        <v>0.995191277777778</v>
      </c>
      <c r="J3" s="8">
        <f>D3-H3</f>
        <v>865.570000000007</v>
      </c>
      <c r="K3" s="9">
        <v>0</v>
      </c>
      <c r="L3" s="10">
        <f>K3-H3</f>
        <v>-179134.43</v>
      </c>
    </row>
    <row r="4" s="1" customFormat="1" ht="18.75" customHeight="1" spans="1:12">
      <c r="A4" s="2">
        <v>15</v>
      </c>
      <c r="B4" s="6" t="s">
        <v>96</v>
      </c>
      <c r="C4" s="4" t="s">
        <v>100</v>
      </c>
      <c r="D4" s="5">
        <f t="shared" si="0"/>
        <v>70400</v>
      </c>
      <c r="E4" s="5"/>
      <c r="F4" s="5">
        <v>70400</v>
      </c>
      <c r="G4" s="5"/>
      <c r="H4" s="5">
        <v>70400</v>
      </c>
      <c r="I4" s="7">
        <f>H4/D4</f>
        <v>1</v>
      </c>
      <c r="J4" s="8">
        <f>D4-H4</f>
        <v>0</v>
      </c>
      <c r="K4" s="9">
        <v>0</v>
      </c>
      <c r="L4" s="10">
        <f>K4-H4</f>
        <v>-70400</v>
      </c>
    </row>
    <row r="7" spans="3:12">
      <c r="C7" s="4" t="s">
        <v>97</v>
      </c>
      <c r="D7" s="5">
        <f t="shared" si="0"/>
        <v>280800</v>
      </c>
      <c r="E7" s="5"/>
      <c r="F7" s="5">
        <v>280800</v>
      </c>
      <c r="G7" s="5"/>
      <c r="H7" s="5">
        <v>276231.79</v>
      </c>
      <c r="I7" s="11">
        <f>D7/(D7+D8+D9)</f>
        <v>0.351175587793897</v>
      </c>
      <c r="J7">
        <v>70400</v>
      </c>
      <c r="K7">
        <f t="shared" ref="K7:K9" si="1">ROUND(I7*J7,2)</f>
        <v>24722.76</v>
      </c>
      <c r="L7">
        <f t="shared" ref="L7:L9" si="2">H7+K7</f>
        <v>300954.55</v>
      </c>
    </row>
    <row r="8" spans="3:12">
      <c r="C8" s="4" t="s">
        <v>98</v>
      </c>
      <c r="D8" s="5">
        <f t="shared" si="0"/>
        <v>338800</v>
      </c>
      <c r="E8" s="5"/>
      <c r="F8" s="5">
        <v>468000</v>
      </c>
      <c r="G8" s="5">
        <f>-131600+2400</f>
        <v>-129200</v>
      </c>
      <c r="H8" s="5">
        <v>334660.57</v>
      </c>
      <c r="I8" s="11">
        <f>D8/(D7+D8+D9)</f>
        <v>0.423711855927964</v>
      </c>
      <c r="J8">
        <v>70400</v>
      </c>
      <c r="K8">
        <f t="shared" si="1"/>
        <v>29829.31</v>
      </c>
      <c r="L8">
        <f t="shared" si="2"/>
        <v>364489.88</v>
      </c>
    </row>
    <row r="9" spans="3:12">
      <c r="C9" s="4" t="s">
        <v>99</v>
      </c>
      <c r="D9" s="5">
        <f t="shared" si="0"/>
        <v>180000</v>
      </c>
      <c r="E9" s="5"/>
      <c r="F9" s="5">
        <v>280800</v>
      </c>
      <c r="G9" s="5">
        <v>-100800</v>
      </c>
      <c r="H9" s="5">
        <v>179134.43</v>
      </c>
      <c r="I9" s="11">
        <f>D9/(D7+D8+D9)</f>
        <v>0.225112556278139</v>
      </c>
      <c r="J9">
        <v>70400</v>
      </c>
      <c r="K9">
        <f t="shared" si="1"/>
        <v>15847.92</v>
      </c>
      <c r="L9">
        <f>H9+K9+0.01</f>
        <v>194982.36</v>
      </c>
    </row>
    <row r="10" spans="9:9">
      <c r="I10" s="1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2024-06-11T08:18:00Z</dcterms:created>
  <dcterms:modified xsi:type="dcterms:W3CDTF">2024-09-13T00:49:41Z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1CD27C79A45B457CAA10D024AC07C9D8_12</vt:lpwstr>
  </property>
  <property fmtid="{D5CDD505-2E9C-101B-9397-08002B2CF9AE}" pid="3" name="KSOProductBuildVer">
    <vt:lpwstr>2052-12.1.0.16417</vt:lpwstr>
  </property>
</Properties>
</file>