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activeTab="1"/>
  </bookViews>
  <sheets>
    <sheet name="Sheet0" sheetId="1" r:id="rId1"/>
    <sheet name="压缩后" sheetId="3" r:id="rId2"/>
    <sheet name="Sheet1"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<sst xmlns="http://schemas.openxmlformats.org/spreadsheetml/2006/main" count="699" uniqueCount="368">
  <si>
    <t>南京市本级项目支出绩效自评价情况表</t>
  </si>
  <si>
    <t>填报单位：</t>
  </si>
  <si>
    <t>南京市工读学校</t>
  </si>
  <si>
    <t>项目名称：</t>
  </si>
  <si>
    <t xml:space="preserve"> 现代化教育教学设备</t>
  </si>
  <si>
    <t>项目实施年度：</t>
  </si>
  <si>
    <t>填报人：</t>
  </si>
  <si>
    <t>陶学庚</t>
  </si>
  <si>
    <t>联系电话：</t>
  </si>
  <si>
    <t>02585535061</t>
  </si>
  <si>
    <t>年度绩效目标：</t>
  </si>
  <si>
    <t>（一）添置教育教学专用设备，满足专门学校教育转化需要
根据学校特色课程发展需要，采购厨艺工作室等特色课程用专用设备。根据学校职业教育需要，购置满足电商专业教育教学相关设备。根据学校德育工作需要，采购心理中心心理辅导、教育教学专用设备等。
（二）添置办公专用设备，满足日常学校办公、管理需要
替换部分已达可使用年限、老旧无法使用的办公设备，为学校教职工办公提供有力支持。
（三）添置校内安全管理设备，推进平安校园建设
根据学校校园安全防护需要购置安全设备，立体化保障校园安全。
（四）添置教育信息化设备，推动智慧校园建设
学校添置相关网络安全设备，保障校内信息系统及网络安全。
（五）添置办公、教学家具，提升师生学习生活环境
对教育教学家具等进行购置更新，提升寄宿制学生校内学习、生活环境。</t>
  </si>
  <si>
    <t>年度绩效目标完成情况：</t>
  </si>
  <si>
    <t>2023年，学校购置办公设备、教学设备，有效保障了教育教学、学生学习和行政办公的需求。学校按校园用电安全要求采购相关设备，有效地保障了校园用电安全。</t>
  </si>
  <si>
    <t>项目名称</t>
  </si>
  <si>
    <t>年初预算数</t>
  </si>
  <si>
    <t>实际执行数</t>
  </si>
  <si>
    <t>是否偏差</t>
  </si>
  <si>
    <t>现代化教育教学设备</t>
  </si>
  <si>
    <t>否</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</si>
  <si>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</si>
  <si>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</si>
  <si>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</si>
  <si>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</si>
  <si>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</si>
  <si>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</si>
  <si>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</si>
  <si>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</si>
  <si>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</si>
  <si>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</si>
  <si>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</si>
  <si>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</si>
  <si>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</si>
  <si>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</si>
  <si>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达成预期目标</t>
  </si>
  <si>
    <t xml:space="preserve">                        评价要点：
①项目立项是否符合国家法律法规、国民经济发展规划和相关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</si>
  <si>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</si>
  <si>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</si>
  <si>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 xml:space="preserve">                        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</si>
  <si>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</si>
  <si>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</si>
  <si>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</si>
  <si>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 xml:space="preserve">                        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</si>
  <si>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</si>
  <si>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</si>
  <si>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
                       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</si>
  <si>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</si>
  <si>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预算编制科学性</t>
  </si>
  <si>
    <t>科学</t>
  </si>
  <si>
    <t xml:space="preserve">                       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</si>
  <si>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</si>
  <si>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 xml:space="preserve">                        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</si>
  <si>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</si>
  <si>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</si>
  <si>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</si>
  <si>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</si>
  <si>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</si>
  <si>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</si>
  <si>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</si>
  <si>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预算执行率=（实际支出资金/实际到位资金）×100%。
实际支出资金：一定时期（本年度或项目期）内项目实际拨付的资金。
评分规则：得分=资金到位率×分值。</t>
  </si>
  <si>
    <t>2023年学校厉行节约，压缩项目资金5万元。另政府采购存在净结余,其余资金都执行完毕。</t>
  </si>
  <si>
    <t>资金使用合规性</t>
  </si>
  <si>
    <t>合规</t>
  </si>
  <si>
    <t xml:space="preserve">                        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</si>
  <si>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</si>
  <si>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管理制度健全性</t>
  </si>
  <si>
    <t>健全</t>
  </si>
  <si>
    <t xml:space="preserve">                        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</si>
  <si>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</si>
  <si>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</si>
  <si>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 xml:space="preserve">                        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</si>
  <si>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产出指标</t>
  </si>
  <si>
    <t>数量指标</t>
  </si>
  <si>
    <t>教育教学设备采购数量</t>
  </si>
  <si>
    <t>≥10套</t>
  </si>
  <si>
    <t>39套</t>
  </si>
  <si>
    <t>评价要点:本年度教育教学设备采购数量不低于15套,得10分。未达到根据完成度得分。</t>
  </si>
  <si>
    <t>质量指标</t>
  </si>
  <si>
    <t>设备购置验收合格率</t>
  </si>
  <si>
    <t>100.00%</t>
  </si>
  <si>
    <t>评价要点:本年度设备购置验收全部合格,得10分。未达到不得分。</t>
  </si>
  <si>
    <t>时效指标</t>
  </si>
  <si>
    <t>采购计划完成及时性</t>
  </si>
  <si>
    <t>及时</t>
  </si>
  <si>
    <t>评价要点:采购计划完成的及时情况。达成预期目标得10分；部分达成并具有一定效果得5分；未达成且效果较差,得2分；未达成不得分。</t>
  </si>
  <si>
    <t>效益指标</t>
  </si>
  <si>
    <t>社会效益</t>
  </si>
  <si>
    <t>经济效益</t>
  </si>
  <si>
    <t>采购设备利用率</t>
  </si>
  <si>
    <t>评价要点:采购设备利用效率。达成100%,得30分；未达到根据完成度得分。</t>
  </si>
  <si>
    <t>生态效益</t>
  </si>
  <si>
    <t>可持续影响</t>
  </si>
  <si>
    <t>满意度指标</t>
  </si>
  <si>
    <t>服务对象满意度</t>
  </si>
  <si>
    <t>师生满意度</t>
  </si>
  <si>
    <t>≥90%</t>
  </si>
  <si>
    <t>90.00%</t>
  </si>
  <si>
    <t>评价要点:师生满意度90%及以上得10分,未达到根据完成度得分。</t>
  </si>
  <si>
    <t>成本</t>
  </si>
  <si>
    <t>经济成本</t>
  </si>
  <si>
    <t>社会成本</t>
  </si>
  <si>
    <t>生态成本</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</si>
  <si>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</si>
  <si>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</si>
  <si>
    <t xml:space="preserve">    1.添置教育教学专用设备，满足专门学校教育转化需要。根据学校特色课程发展需要，采购厨艺工作室等特色课程用专用设备。根据学校职业教育需要，购置满足电商专业教育教学相关设备。根据学校德育工作需要，采购心理中心心理辅导、教育教学专用设备等。
    2.添置办公专用设备，满足日常学校办公、管理需要。替换部分已达可使用年限、老旧无法使用的办公设备，为学校教职工办公提供有力支持。
    3.添置校内安全管理设备，推进平安校园建设。根据学校校园安全防护需要购置安全设备，立体化保障校园安全。
    4.添置教育信息化设备，推动智慧校园建设。学校添置相关网络安全设备，保障校内信息系统及网络安全。
    5.添置办公、教学家具，提升师生学习生活环境。对教育教学家具等进行购置更新，提升寄宿制学生校内学习、生活环境。</t>
  </si>
  <si>
    <t>是</t>
  </si>
  <si>
    <t>政府采购存在净结余,其余资金都执行完毕。</t>
  </si>
  <si>
    <t>资产类别</t>
  </si>
  <si>
    <t>资产名称</t>
  </si>
  <si>
    <t>预算金额</t>
  </si>
  <si>
    <t>用款计划资金数</t>
  </si>
  <si>
    <t>已支付资金小计</t>
  </si>
  <si>
    <t>尚未支付资金小计</t>
  </si>
  <si>
    <t>用款进度</t>
  </si>
  <si>
    <t>政府采购编号</t>
  </si>
  <si>
    <t>用款计划编号</t>
  </si>
  <si>
    <t>第一次付款</t>
  </si>
  <si>
    <t>第二次付款</t>
  </si>
  <si>
    <t>第三次付款</t>
  </si>
  <si>
    <t>第四次付款</t>
  </si>
  <si>
    <t>序号</t>
  </si>
  <si>
    <t>计量单位</t>
  </si>
  <si>
    <t>数量</t>
  </si>
  <si>
    <t>单价</t>
  </si>
  <si>
    <t>总价</t>
  </si>
  <si>
    <t>付款时间</t>
  </si>
  <si>
    <t>摘要</t>
  </si>
  <si>
    <t>核算内容</t>
  </si>
  <si>
    <t>金额</t>
  </si>
  <si>
    <t>备注</t>
  </si>
  <si>
    <t>其他网络设备</t>
  </si>
  <si>
    <t>无线网络升级改造用无线控制器</t>
  </si>
  <si>
    <t>套</t>
  </si>
  <si>
    <t>直接</t>
  </si>
  <si>
    <t>/</t>
  </si>
  <si>
    <t>2023计划00031027号</t>
  </si>
  <si>
    <t>2023.6.24</t>
  </si>
  <si>
    <t>教学用无线控制器华三H3C</t>
  </si>
  <si>
    <t>1*49800</t>
  </si>
  <si>
    <t>苏州万事兴办公设备有限公司</t>
  </si>
  <si>
    <t>无线网络升级改造用无线AP</t>
  </si>
  <si>
    <t>无线WIFI无线AP 新华三H3C 7200M</t>
  </si>
  <si>
    <t>60*2600</t>
  </si>
  <si>
    <t>视频监控设备</t>
  </si>
  <si>
    <t>教育教学用教室录播系统</t>
  </si>
  <si>
    <t>2023.10.18</t>
  </si>
  <si>
    <t>录播系统；智能摄像头1：9450*1；只能摄像头2：9450*1；跟踪系统7500*1；多功能教学随机系统1*30000；录播管理系统1*7000；智能教学系统3000*1；录播中控1*3800；音频处理器1*4500；录播控制系统及附件1*20700</t>
  </si>
  <si>
    <t>南京福又隆软件科技有限公司</t>
  </si>
  <si>
    <t>其他电源设备</t>
  </si>
  <si>
    <t>教学用平板电脑集中充电充电车</t>
  </si>
  <si>
    <t>台</t>
  </si>
  <si>
    <t>2023.4.23</t>
  </si>
  <si>
    <t>ipad平板电脑充电柜</t>
  </si>
  <si>
    <t>1*12300</t>
  </si>
  <si>
    <t>其他乐器</t>
  </si>
  <si>
    <t>学生音乐教学用空灵鼓等一套</t>
  </si>
  <si>
    <t>2023计划00031030号</t>
  </si>
  <si>
    <t>2023.10.30</t>
  </si>
  <si>
    <t>空灵鼓1*1600</t>
  </si>
  <si>
    <t>1*1600</t>
  </si>
  <si>
    <t>南京市鼓楼区瑞颜百货经营部</t>
  </si>
  <si>
    <t>其他教学专用仪器</t>
  </si>
  <si>
    <t>创客教育相关赛事、日常训练用创客教学套件2套</t>
  </si>
  <si>
    <t>2023.10.31</t>
  </si>
  <si>
    <t>创客工作教学套件太空电梯课程套件、龙芯主控套件</t>
  </si>
  <si>
    <t>1*25000+1*25000</t>
  </si>
  <si>
    <t>南京派森教育智能科技有限公司</t>
  </si>
  <si>
    <t>智慧黑板；心理中心、地下手工教室2间、3楼多功能厅</t>
  </si>
  <si>
    <t>2023.7.4</t>
  </si>
  <si>
    <t>智能教室互动黑板系统</t>
  </si>
  <si>
    <t>2*38000</t>
  </si>
  <si>
    <t>江苏欧帝电子科技有限公司</t>
  </si>
  <si>
    <t>音箱</t>
  </si>
  <si>
    <t>美术室使用音箱</t>
  </si>
  <si>
    <t>2023.11.6</t>
  </si>
  <si>
    <t>BOSE SOUNDLINK FLEX蓝牙扬声器 音响</t>
  </si>
  <si>
    <t>1*1299</t>
  </si>
  <si>
    <t>上海圆迈贸易有限公司</t>
  </si>
  <si>
    <t>电商客服实训室使用音箱</t>
  </si>
  <si>
    <t>2023.4.12</t>
  </si>
  <si>
    <t>职教实训用音箱</t>
  </si>
  <si>
    <t>音箱1*3000</t>
  </si>
  <si>
    <t>秦淮区瑾宝妍网络科技中心</t>
  </si>
  <si>
    <t>其他音频设备</t>
  </si>
  <si>
    <t>职教中心电商直播实训使用外置声卡套装</t>
  </si>
  <si>
    <t>2023.9.27</t>
  </si>
  <si>
    <t>电脑麦克风</t>
  </si>
  <si>
    <t>2968.1*1</t>
  </si>
  <si>
    <t>陶杨公务卡</t>
  </si>
  <si>
    <t>开关柜</t>
  </si>
  <si>
    <t>配电房设备改造用进线柜、出线柜等高压环网柜</t>
  </si>
  <si>
    <t>2023计划00037981号</t>
  </si>
  <si>
    <t>首次30%；高压进线柜H1环网柜700*900*2000mm39720*1；高压进线柜H2环网柜700*900*2000mm39750*1</t>
  </si>
  <si>
    <t>39720*1+39750*1=79470</t>
  </si>
  <si>
    <t>盛隆电气集团有限公司</t>
  </si>
  <si>
    <t>2023.10.10</t>
  </si>
  <si>
    <t>第二次尾款；高压进线柜H1环网柜700*900*2000mm39720*1；高压进线柜H2环网柜700*900*2000mm39750*1</t>
  </si>
  <si>
    <t>配电房设备改造用MNS进线柜</t>
  </si>
  <si>
    <t>首次30%；低压进线柜A1；MNS800*800*2200；1*45820</t>
  </si>
  <si>
    <t>45820*1</t>
  </si>
  <si>
    <t>第二次尾款；低压进线柜A1；MNS800*800*2200；1*45820</t>
  </si>
  <si>
    <t>变压器</t>
  </si>
  <si>
    <t>配电房设备改造用变压器</t>
  </si>
  <si>
    <t>首次30%；干式变压器SCB13-800/10-0.4;1*127430</t>
  </si>
  <si>
    <t>127430*1</t>
  </si>
  <si>
    <t>第二次尾款；干式变压器SCB13-800/10-0.4;1*127430</t>
  </si>
  <si>
    <t>电容器柜</t>
  </si>
  <si>
    <t>配电房设备改造用210kvar电容器柜</t>
  </si>
  <si>
    <t>首次30%低压电器柜A2；MNS1000*1000*2200mm1*44980</t>
  </si>
  <si>
    <t>44980*1</t>
  </si>
  <si>
    <t>第二次尾款；低压电器柜A2；MNS1000*1000*2200mm1*44980</t>
  </si>
  <si>
    <t>其他生活用电器</t>
  </si>
  <si>
    <t>学校食堂用和面机</t>
  </si>
  <si>
    <t>2023计划00031052号</t>
  </si>
  <si>
    <t>2023.8.30</t>
  </si>
  <si>
    <t>恒联HS30</t>
  </si>
  <si>
    <t>8799*1</t>
  </si>
  <si>
    <t>南京砚敏至臻信息科技有限公司</t>
  </si>
  <si>
    <t>学校食堂用电饼铛</t>
  </si>
  <si>
    <t>恒联LB550</t>
  </si>
  <si>
    <t>3899*1</t>
  </si>
  <si>
    <t>学校食堂用消毒柜</t>
  </si>
  <si>
    <t>康宝XDR640-G2</t>
  </si>
  <si>
    <t>9359*1</t>
  </si>
  <si>
    <t>清洁卫生电器</t>
  </si>
  <si>
    <t>职教中心机房使用吸尘器</t>
  </si>
  <si>
    <t>职教实训中心吸尘器</t>
  </si>
  <si>
    <t>杰诺5400W大功率吸尘器1*3200</t>
  </si>
  <si>
    <t>教工活动室用吸尘器</t>
  </si>
  <si>
    <t>篆刻工作室、教工活动室用吸尘器；上海圆迈【112】</t>
  </si>
  <si>
    <t>松下扫地家用扫地吸尘器MC-XC19H；1*1999</t>
  </si>
  <si>
    <t>饮水器</t>
  </si>
  <si>
    <t>即热式挂壁管理直饮机</t>
  </si>
  <si>
    <t>祈禧YR-25C650挂壁式即热饮水机</t>
  </si>
  <si>
    <t>4799*5</t>
  </si>
  <si>
    <t>热水器</t>
  </si>
  <si>
    <t>学生宿舍用太阳能热水器</t>
  </si>
  <si>
    <t>2023计划00031037号</t>
  </si>
  <si>
    <t>2023.7.10</t>
  </si>
  <si>
    <t>太阳能集热器（首次支付30%）</t>
  </si>
  <si>
    <t>华扬/58*1800*20 ；5862*51=298962</t>
  </si>
  <si>
    <t>南京锐信智舒电器有限公司</t>
  </si>
  <si>
    <t>2023.8.14</t>
  </si>
  <si>
    <t>太阳能集热器（支付余款）</t>
  </si>
  <si>
    <t>其他泵</t>
  </si>
  <si>
    <t>太阳能设备温差循环水泵</t>
  </si>
  <si>
    <t>集热循环泵（首次支付30%）</t>
  </si>
  <si>
    <t>威乐/pun-601/热水离心泵；4*5784=23136</t>
  </si>
  <si>
    <t>集热循环泵（支付余款）</t>
  </si>
  <si>
    <t>太阳能设备变频供水泵</t>
  </si>
  <si>
    <t>变频增压供水泵（首次支付30%）</t>
  </si>
  <si>
    <t>威乐/mhil-803/不锈钢多级泵加变频器；2*7800=15600=4680</t>
  </si>
  <si>
    <t>变频增压供水泵（支付余款）</t>
  </si>
  <si>
    <t>其他厨卫用具</t>
  </si>
  <si>
    <t>太阳能304不锈钢热水水箱</t>
  </si>
  <si>
    <t>保温水箱及配件（首次支付30%）</t>
  </si>
  <si>
    <t>双建/15立方米不锈钢水箱；1*38000=38000</t>
  </si>
  <si>
    <t>保温水箱及配件（支付余款）</t>
  </si>
  <si>
    <t>控制设备</t>
  </si>
  <si>
    <t>太阳能设备控制设备</t>
  </si>
  <si>
    <t>控制设备（首次支付30%）</t>
  </si>
  <si>
    <t>太阳能系统控制柜；动力控制柜；1*14500=14500</t>
  </si>
  <si>
    <t>控制设备（支付余款）</t>
  </si>
  <si>
    <t>普通图书</t>
  </si>
  <si>
    <t>学校图书馆图书</t>
  </si>
  <si>
    <t>批</t>
  </si>
  <si>
    <t>2023计划00031045号</t>
  </si>
  <si>
    <t>2023.11.23</t>
  </si>
  <si>
    <t>图书一批</t>
  </si>
  <si>
    <t>江苏凤凰新华书店集团有限公司南京分公司</t>
  </si>
  <si>
    <t>交换机</t>
  </si>
  <si>
    <t>无线网络升级改造用24口POE交换机</t>
  </si>
  <si>
    <t>2023计划00031083号</t>
  </si>
  <si>
    <t>锐捷24口千兆POE交换机</t>
  </si>
  <si>
    <t>13000*3</t>
  </si>
  <si>
    <t>（便携式计算机）笔记本电脑</t>
  </si>
  <si>
    <t>教学用便携式笔记本电脑</t>
  </si>
  <si>
    <t>宁政采202304180499号</t>
  </si>
  <si>
    <t>2023计划00037977号</t>
  </si>
  <si>
    <t>2023.5.22</t>
  </si>
  <si>
    <t>联想笔记本电脑Thinkpad X1</t>
  </si>
  <si>
    <t>25*10000</t>
  </si>
  <si>
    <t>南京廷翔科技有限公司</t>
  </si>
  <si>
    <t>教学用台式计算机</t>
  </si>
  <si>
    <t>宁政采202304140318号</t>
  </si>
  <si>
    <t>2023计划00037978号</t>
  </si>
  <si>
    <t>2023.5.25</t>
  </si>
  <si>
    <t>联想电脑 启天M43R/T24A</t>
  </si>
  <si>
    <t>32*5948</t>
  </si>
  <si>
    <t>2P空调</t>
  </si>
  <si>
    <t>学生教室等用2P空调</t>
  </si>
  <si>
    <t>宁政采202307210603号</t>
  </si>
  <si>
    <t>2023计划00065536号</t>
  </si>
  <si>
    <t>美的空调KFR-50GW/G1-1 2P空调</t>
  </si>
  <si>
    <t>12*3450</t>
  </si>
  <si>
    <t>江苏锦恒电器设备有限公司</t>
  </si>
  <si>
    <t>1.5P空调</t>
  </si>
  <si>
    <t>学生宿舍用1.5P空调</t>
  </si>
  <si>
    <t>宁政采202307210573号</t>
  </si>
  <si>
    <t>美的空调KFR-35GW/G2-1 2P空调</t>
  </si>
  <si>
    <t>10*2150</t>
  </si>
  <si>
    <t>5P空调</t>
  </si>
  <si>
    <t>阶梯教室机房用5P柜机</t>
  </si>
  <si>
    <t>宁政采202307210598号</t>
  </si>
  <si>
    <t>美的空调KFR-120LW/BSDN8Y-PA401(2)A 5P空调</t>
  </si>
  <si>
    <t>1*6800</t>
  </si>
  <si>
    <t>A3黑白激光打印机</t>
  </si>
  <si>
    <t>财务室办公用A3黑白激光打印机</t>
  </si>
  <si>
    <t>宁政采202303230532号</t>
  </si>
  <si>
    <t>2023计划0031054</t>
  </si>
  <si>
    <t>2023.5.16</t>
  </si>
  <si>
    <t>财务室用理光SP 6430DN A3黑白激光打印机</t>
  </si>
  <si>
    <t>1*8300</t>
  </si>
  <si>
    <t>南京泛瑞工贸有限责任公司</t>
  </si>
  <si>
    <t>文件柜</t>
  </si>
  <si>
    <t>教学处、职教中心、后勤处文件存放文件柜</t>
  </si>
  <si>
    <t>件</t>
  </si>
  <si>
    <t>宁政采202303230531号</t>
  </si>
  <si>
    <t>2023计划00031056号</t>
  </si>
  <si>
    <t>2023.9.13</t>
  </si>
  <si>
    <t>金属文件柜850*400*1850</t>
  </si>
  <si>
    <t>21*850</t>
  </si>
  <si>
    <t>南京木郎家具有限公司</t>
  </si>
  <si>
    <t>教学用桌</t>
  </si>
  <si>
    <t>班级、美术教室用学生课桌</t>
  </si>
  <si>
    <t>张</t>
  </si>
  <si>
    <t>宁政采202303230533号作废；重新申报宁政采202308170422</t>
  </si>
  <si>
    <t>2023.10.20</t>
  </si>
  <si>
    <t>其他台桌餐桌40*595</t>
  </si>
  <si>
    <t>40*595</t>
  </si>
  <si>
    <t>其它台桌</t>
  </si>
  <si>
    <t>职教中心电商直播及实训用工位</t>
  </si>
  <si>
    <t>宁政采202303230539号</t>
  </si>
  <si>
    <t>餐桌白色 650*4</t>
  </si>
  <si>
    <t>650*4</t>
  </si>
  <si>
    <t>教学用椅凳</t>
  </si>
  <si>
    <t>班级用学生用椅及美术教室用椅</t>
  </si>
  <si>
    <t>宁政采202303230529号作废申报；宁政采202308170363号教学、实验椅凳</t>
  </si>
  <si>
    <t>单人实木桌椅420*33</t>
  </si>
  <si>
    <t>420*33</t>
  </si>
  <si>
    <t>南京佳奇家具制造有限公司浦口分公司</t>
  </si>
  <si>
    <t>三人沙发</t>
  </si>
  <si>
    <t>教工活动室用三人沙发</t>
  </si>
  <si>
    <t>宁政采202303230536号</t>
  </si>
  <si>
    <t>皮沙发三人沙发</t>
  </si>
  <si>
    <t>2*2400</t>
  </si>
  <si>
    <t>单人沙发</t>
  </si>
  <si>
    <t>教工活动室用单人沙发</t>
  </si>
  <si>
    <t>宁政采202303230538号</t>
  </si>
  <si>
    <t>皮沙发单人沙发</t>
  </si>
  <si>
    <t>4*1200</t>
  </si>
  <si>
    <t>架类</t>
  </si>
  <si>
    <t>职教中心电商直播实训使用货架</t>
  </si>
  <si>
    <t>宁政采202303230540号</t>
  </si>
  <si>
    <t>货架1500*500*2000</t>
  </si>
  <si>
    <t>1*3200</t>
  </si>
  <si>
    <t>教学处、心理中心、后勤处用货架</t>
  </si>
  <si>
    <t>宁政采202303230542号</t>
  </si>
  <si>
    <t>货架1200*500*2000</t>
  </si>
  <si>
    <t>2155*15</t>
  </si>
  <si>
    <t>电梯</t>
  </si>
  <si>
    <t>学生食堂用货梯</t>
  </si>
  <si>
    <t>部</t>
  </si>
  <si>
    <t>1*45600</t>
  </si>
  <si>
    <t>南京苏高达电梯工程有限公司</t>
  </si>
  <si>
    <t>落地支架</t>
  </si>
  <si>
    <t>2023.10.12</t>
  </si>
  <si>
    <t>1*2500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</si>
</sst>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7">
    <font>
      <sz val="11"/>
      <color indexed="8"/>
      <name val="宋体"/>
      <charset val="134"/>
      <scheme val="minor"/>
    </font>
    <font>
      <sz val="11"/>
      <color theme="1"/>
      <name val="宋体"/>
      <charset val="134"/>
      <scheme val="minor"/>
    </font>
    <font>
      <b/>
      <sz val="11"/>
      <color theme="1"/>
      <name val="宋体"/>
      <charset val="134"/>
      <scheme val="minor"/>
    </font>
    <font>
      <sz val="11"/>
      <name val="宋体"/>
      <charset val="134"/>
      <scheme val="minor"/>
    </font>
    <font>
      <b/>
      <sz val="11"/>
      <name val="宋体"/>
      <charset val="134"/>
      <scheme val="minor"/>
    </font>
    <font>
      <b/>
      <sz val="16"/>
      <color rgb="FF000000"/>
      <name val="宋体"/>
      <charset val="134"/>
    </font>
    <font>
      <sz val="10"/>
      <color rgb="FF000000"/>
      <name val="宋体"/>
      <charset val="134"/>
    </font>
    <font>
      <sz val="9"/>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 fillId="5"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6" borderId="9" applyNumberFormat="0" applyAlignment="0" applyProtection="0">
      <alignment vertical="center"/>
    </xf>
    <xf numFmtId="0" fontId="17" fillId="7" borderId="10" applyNumberFormat="0" applyAlignment="0" applyProtection="0">
      <alignment vertical="center"/>
    </xf>
    <xf numFmtId="0" fontId="18" fillId="7" borderId="9" applyNumberFormat="0" applyAlignment="0" applyProtection="0">
      <alignment vertical="center"/>
    </xf>
    <xf numFmtId="0" fontId="19" fillId="8"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6" fillId="33" borderId="0" applyNumberFormat="0" applyBorder="0" applyAlignment="0" applyProtection="0">
      <alignment vertical="center"/>
    </xf>
    <xf numFmtId="0" fontId="26" fillId="34" borderId="0" applyNumberFormat="0" applyBorder="0" applyAlignment="0" applyProtection="0">
      <alignment vertical="center"/>
    </xf>
    <xf numFmtId="0" fontId="25" fillId="35" borderId="0" applyNumberFormat="0" applyBorder="0" applyAlignment="0" applyProtection="0">
      <alignment vertical="center"/>
    </xf>
  </cellStyleXfs>
  <cellXfs count="41">
    <xf numFmtId="0" fontId="0" fillId="0" borderId="0" xfId="0" applyFont="1">
      <alignment vertical="center"/>
    </xf>
    <xf numFmtId="176" fontId="1" fillId="0" borderId="0" xfId="0" applyNumberFormat="1" applyFont="1" applyFill="1" applyAlignment="1">
      <alignment horizontal="center" vertical="center" wrapText="1"/>
    </xf>
    <xf numFmtId="177" fontId="1" fillId="0" borderId="0" xfId="0" applyNumberFormat="1" applyFont="1" applyFill="1" applyAlignment="1">
      <alignment horizontal="center" vertical="center" wrapText="1"/>
    </xf>
    <xf numFmtId="10" fontId="1" fillId="0" borderId="0" xfId="0" applyNumberFormat="1" applyFont="1" applyFill="1" applyAlignment="1">
      <alignment horizontal="center" vertical="center" wrapText="1"/>
    </xf>
    <xf numFmtId="176" fontId="1" fillId="2" borderId="0" xfId="0" applyNumberFormat="1" applyFont="1" applyFill="1" applyAlignment="1">
      <alignment horizontal="center" vertical="center" wrapText="1"/>
    </xf>
    <xf numFmtId="176" fontId="2" fillId="0" borderId="0" xfId="0" applyNumberFormat="1" applyFont="1" applyFill="1" applyAlignment="1">
      <alignment horizontal="center" vertical="center" wrapText="1"/>
    </xf>
    <xf numFmtId="0" fontId="1" fillId="0" borderId="0" xfId="0" applyFont="1" applyFill="1" applyAlignment="1"/>
    <xf numFmtId="176" fontId="1" fillId="0" borderId="1"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176" fontId="1" fillId="3"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2" fillId="3" borderId="1" xfId="0" applyNumberFormat="1" applyFont="1" applyFill="1" applyBorder="1" applyAlignment="1">
      <alignment horizontal="center" vertical="center" wrapText="1"/>
    </xf>
    <xf numFmtId="176" fontId="2" fillId="4" borderId="1"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6" fontId="1" fillId="2" borderId="2" xfId="0" applyNumberFormat="1" applyFont="1" applyFill="1" applyBorder="1" applyAlignment="1">
      <alignment horizontal="center" vertical="center" wrapText="1"/>
    </xf>
    <xf numFmtId="176" fontId="1" fillId="2" borderId="3"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5" xfId="0" applyFont="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horizontal="left" vertical="center" wrapText="1"/>
    </xf>
    <xf numFmtId="10" fontId="6" fillId="0" borderId="5" xfId="0" applyNumberFormat="1" applyFont="1" applyFill="1" applyBorder="1" applyAlignment="1">
      <alignment horizontal="center" vertical="center" wrapText="1"/>
    </xf>
    <xf numFmtId="0" fontId="6" fillId="0" borderId="5"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topLeftCell="A16" workbookViewId="0">
      <selection activeCell="A11" sqref="$A1:$XFD1048576"/>
    </sheetView>
  </sheetViews>
  <sheetFormatPr defaultColWidth="9" defaultRowHeight="13.5"/>
  <cols>
    <col min="1" max="1" width="12.45" customWidth="1"/>
    <col min="2" max="2" width="13.7666666666667" customWidth="1"/>
    <col min="3" max="3" width="19.625" customWidth="1"/>
    <col min="4" max="4" width="14.2083333333333" customWidth="1"/>
    <col min="5" max="5" width="12.125" customWidth="1"/>
    <col min="6" max="6" width="12.45" customWidth="1"/>
    <col min="7" max="7" width="8.5" customWidth="1"/>
    <col min="8" max="8" width="55.625" customWidth="1"/>
    <col min="9" max="9" width="23.7333333333333" customWidth="1"/>
  </cols>
  <sheetData>
    <row r="1" ht="30" customHeight="1" spans="1:9">
      <c r="A1" s="31" t="s">
        <v>0</v>
      </c>
      <c r="B1" s="31"/>
      <c r="C1" s="31"/>
      <c r="D1" s="31"/>
      <c r="E1" s="31"/>
      <c r="F1" s="31"/>
      <c r="G1" s="31"/>
      <c r="H1" s="31"/>
      <c r="I1" s="31"/>
    </row>
    <row r="2" ht="19" customHeight="1" spans="1:9">
      <c r="A2" s="32" t="s">
        <v>1</v>
      </c>
      <c r="B2" s="32"/>
      <c r="C2" s="33" t="s">
        <v>2</v>
      </c>
      <c r="D2" s="33"/>
      <c r="E2" s="32" t="s">
        <v>3</v>
      </c>
      <c r="F2" s="32"/>
      <c r="G2" s="32" t="s">
        <v>4</v>
      </c>
      <c r="H2" s="32"/>
      <c r="I2" s="32"/>
    </row>
    <row r="3" ht="19" customHeight="1" spans="1:9">
      <c r="A3" s="32" t="s">
        <v>5</v>
      </c>
      <c r="B3" s="32"/>
      <c r="C3" s="32">
        <v>2023</v>
      </c>
      <c r="D3" s="32"/>
      <c r="E3" s="32"/>
      <c r="F3" s="32"/>
      <c r="G3" s="32"/>
      <c r="H3" s="32"/>
      <c r="I3" s="32"/>
    </row>
    <row r="4" ht="19" customHeight="1" spans="1:9">
      <c r="A4" s="32" t="s">
        <v>6</v>
      </c>
      <c r="B4" s="32"/>
      <c r="C4" s="34" t="s">
        <v>7</v>
      </c>
      <c r="D4" s="34"/>
      <c r="E4" s="32" t="s">
        <v>8</v>
      </c>
      <c r="F4" s="32"/>
      <c r="G4" s="34" t="s">
        <v>9</v>
      </c>
      <c r="H4" s="34"/>
      <c r="I4" s="34"/>
    </row>
    <row r="5" ht="148" customHeight="1" spans="1:9">
      <c r="A5" s="32" t="s">
        <v>10</v>
      </c>
      <c r="B5" s="32"/>
      <c r="C5" s="35" t="s">
        <v>11</v>
      </c>
      <c r="D5" s="35"/>
      <c r="E5" s="35"/>
      <c r="F5" s="35"/>
      <c r="G5" s="35"/>
      <c r="H5" s="35"/>
      <c r="I5" s="35"/>
    </row>
    <row r="6" ht="59" customHeight="1" spans="1:9">
      <c r="A6" s="32" t="s">
        <v>12</v>
      </c>
      <c r="B6" s="32"/>
      <c r="C6" s="35" t="s">
        <v>13</v>
      </c>
      <c r="D6" s="35"/>
      <c r="E6" s="35"/>
      <c r="F6" s="35"/>
      <c r="G6" s="35"/>
      <c r="H6" s="35"/>
      <c r="I6" s="35"/>
    </row>
    <row r="7" ht="19" customHeight="1" spans="1:9">
      <c r="A7" s="32" t="s">
        <v>14</v>
      </c>
      <c r="B7" s="32"/>
      <c r="C7" s="32" t="s">
        <v>15</v>
      </c>
      <c r="D7" s="32"/>
      <c r="E7" s="32" t="s">
        <v>16</v>
      </c>
      <c r="F7" s="32"/>
      <c r="G7" s="32" t="s">
        <v>17</v>
      </c>
      <c r="H7" s="32"/>
      <c r="I7" s="32"/>
    </row>
    <row r="8" ht="19" customHeight="1" spans="1:9">
      <c r="A8" s="36" t="s">
        <v>18</v>
      </c>
      <c r="B8" s="36"/>
      <c r="C8" s="36">
        <v>200</v>
      </c>
      <c r="D8" s="36"/>
      <c r="E8" s="34">
        <v>190.81</v>
      </c>
      <c r="F8" s="34"/>
      <c r="G8" s="36" t="s">
        <v>19</v>
      </c>
      <c r="H8" s="36"/>
      <c r="I8" s="36"/>
    </row>
    <row r="9" ht="19" customHeight="1" spans="1:9">
      <c r="A9" s="32" t="s">
        <v>20</v>
      </c>
      <c r="B9" s="32"/>
      <c r="C9" s="32"/>
      <c r="D9" s="32" t="s">
        <v>21</v>
      </c>
      <c r="E9" s="32" t="s">
        <v>22</v>
      </c>
      <c r="F9" s="32" t="s">
        <v>23</v>
      </c>
      <c r="G9" s="32" t="s">
        <v>24</v>
      </c>
      <c r="H9" s="32" t="s">
        <v>25</v>
      </c>
      <c r="I9" s="36" t="s">
        <v>26</v>
      </c>
    </row>
    <row r="10" ht="19" customHeight="1" spans="1:9">
      <c r="A10" s="32" t="s">
        <v>27</v>
      </c>
      <c r="B10" s="32" t="s">
        <v>28</v>
      </c>
      <c r="C10" s="32" t="s">
        <v>29</v>
      </c>
      <c r="D10" s="32"/>
      <c r="E10" s="32"/>
      <c r="F10" s="32"/>
      <c r="G10" s="32"/>
      <c r="H10" s="32"/>
      <c r="I10" s="36"/>
    </row>
    <row r="11" ht="123" customHeight="1" spans="1:9">
      <c r="A11" s="32" t="s">
        <v>30</v>
      </c>
      <c r="B11" s="32" t="s">
        <v>31</v>
      </c>
      <c r="C11" s="32" t="s">
        <v>32</v>
      </c>
      <c r="D11" s="32" t="s">
        <v>33</v>
      </c>
      <c r="E11" s="37" t="s">
        <v>34</v>
      </c>
      <c r="F11" s="37">
        <v>2</v>
      </c>
      <c r="G11" s="37">
        <v>2</v>
      </c>
      <c r="H11" s="38" t="s">
        <v>35</v>
      </c>
      <c r="I11" s="34"/>
    </row>
    <row r="12" ht="97" customHeight="1" spans="1:9">
      <c r="A12" s="32"/>
      <c r="B12" s="32"/>
      <c r="C12" s="32" t="s">
        <v>36</v>
      </c>
      <c r="D12" s="32" t="s">
        <v>37</v>
      </c>
      <c r="E12" s="37" t="s">
        <v>34</v>
      </c>
      <c r="F12" s="37">
        <v>2</v>
      </c>
      <c r="G12" s="37">
        <v>2</v>
      </c>
      <c r="H12" s="38" t="s">
        <v>38</v>
      </c>
      <c r="I12" s="34"/>
    </row>
    <row r="13" ht="111" customHeight="1" spans="1:9">
      <c r="A13" s="32"/>
      <c r="B13" s="32" t="s">
        <v>39</v>
      </c>
      <c r="C13" s="32" t="s">
        <v>40</v>
      </c>
      <c r="D13" s="32" t="s">
        <v>41</v>
      </c>
      <c r="E13" s="37" t="s">
        <v>34</v>
      </c>
      <c r="F13" s="37">
        <v>2</v>
      </c>
      <c r="G13" s="37">
        <v>2</v>
      </c>
      <c r="H13" s="38" t="s">
        <v>42</v>
      </c>
      <c r="I13" s="34"/>
    </row>
    <row r="14" ht="100" customHeight="1" spans="1:9">
      <c r="A14" s="32"/>
      <c r="B14" s="32"/>
      <c r="C14" s="32" t="s">
        <v>43</v>
      </c>
      <c r="D14" s="32" t="s">
        <v>44</v>
      </c>
      <c r="E14" s="37" t="s">
        <v>34</v>
      </c>
      <c r="F14" s="37">
        <v>2</v>
      </c>
      <c r="G14" s="37">
        <v>2</v>
      </c>
      <c r="H14" s="38" t="s">
        <v>45</v>
      </c>
      <c r="I14" s="34"/>
    </row>
    <row r="15" ht="94" customHeight="1" spans="1:9">
      <c r="A15" s="32"/>
      <c r="B15" s="32" t="s">
        <v>46</v>
      </c>
      <c r="C15" s="32" t="s">
        <v>47</v>
      </c>
      <c r="D15" s="32" t="s">
        <v>48</v>
      </c>
      <c r="E15" s="37" t="s">
        <v>34</v>
      </c>
      <c r="F15" s="37">
        <v>2</v>
      </c>
      <c r="G15" s="37">
        <v>2</v>
      </c>
      <c r="H15" s="38" t="s">
        <v>49</v>
      </c>
      <c r="I15" s="34"/>
    </row>
    <row r="16" ht="75" customHeight="1" spans="1:9">
      <c r="A16" s="32"/>
      <c r="B16" s="32"/>
      <c r="C16" s="32" t="s">
        <v>50</v>
      </c>
      <c r="D16" s="32" t="s">
        <v>41</v>
      </c>
      <c r="E16" s="37" t="s">
        <v>34</v>
      </c>
      <c r="F16" s="37">
        <v>2</v>
      </c>
      <c r="G16" s="37">
        <v>2</v>
      </c>
      <c r="H16" s="38" t="s">
        <v>51</v>
      </c>
      <c r="I16" s="34"/>
    </row>
    <row r="17" ht="61" customHeight="1" spans="1:9">
      <c r="A17" s="32" t="s">
        <v>52</v>
      </c>
      <c r="B17" s="32" t="s">
        <v>53</v>
      </c>
      <c r="C17" s="32" t="s">
        <v>54</v>
      </c>
      <c r="D17" s="32" t="s">
        <v>55</v>
      </c>
      <c r="E17" s="37" t="s">
        <v>34</v>
      </c>
      <c r="F17" s="37">
        <v>3</v>
      </c>
      <c r="G17" s="37">
        <v>3</v>
      </c>
      <c r="H17" s="38" t="s">
        <v>56</v>
      </c>
      <c r="I17" s="34"/>
    </row>
    <row r="18" ht="51" customHeight="1" spans="1:9">
      <c r="A18" s="32"/>
      <c r="B18" s="32"/>
      <c r="C18" s="32" t="s">
        <v>57</v>
      </c>
      <c r="D18" s="32" t="s">
        <v>58</v>
      </c>
      <c r="E18" s="39">
        <v>0.9541</v>
      </c>
      <c r="F18" s="37">
        <v>3</v>
      </c>
      <c r="G18" s="37">
        <v>2.86</v>
      </c>
      <c r="H18" s="38" t="s">
        <v>59</v>
      </c>
      <c r="I18" s="35" t="s">
        <v>60</v>
      </c>
    </row>
    <row r="19" ht="110" customHeight="1" spans="1:9">
      <c r="A19" s="32"/>
      <c r="B19" s="32"/>
      <c r="C19" s="32" t="s">
        <v>61</v>
      </c>
      <c r="D19" s="32" t="s">
        <v>62</v>
      </c>
      <c r="E19" s="37" t="s">
        <v>34</v>
      </c>
      <c r="F19" s="37">
        <v>4</v>
      </c>
      <c r="G19" s="37">
        <v>4</v>
      </c>
      <c r="H19" s="38" t="s">
        <v>63</v>
      </c>
      <c r="I19" s="34"/>
    </row>
    <row r="20" ht="70" customHeight="1" spans="1:9">
      <c r="A20" s="32"/>
      <c r="B20" s="32" t="s">
        <v>64</v>
      </c>
      <c r="C20" s="32" t="s">
        <v>65</v>
      </c>
      <c r="D20" s="32" t="s">
        <v>66</v>
      </c>
      <c r="E20" s="37" t="s">
        <v>34</v>
      </c>
      <c r="F20" s="37">
        <v>2</v>
      </c>
      <c r="G20" s="37">
        <v>2</v>
      </c>
      <c r="H20" s="38" t="s">
        <v>67</v>
      </c>
      <c r="I20" s="34"/>
    </row>
    <row r="21" ht="143" customHeight="1" spans="1:9">
      <c r="A21" s="32"/>
      <c r="B21" s="32"/>
      <c r="C21" s="32" t="s">
        <v>68</v>
      </c>
      <c r="D21" s="32" t="s">
        <v>69</v>
      </c>
      <c r="E21" s="37" t="s">
        <v>34</v>
      </c>
      <c r="F21" s="37">
        <v>6</v>
      </c>
      <c r="G21" s="37">
        <v>6</v>
      </c>
      <c r="H21" s="38" t="s">
        <v>70</v>
      </c>
      <c r="I21" s="34"/>
    </row>
    <row r="22" ht="39" customHeight="1" spans="1:9">
      <c r="A22" s="32" t="s">
        <v>71</v>
      </c>
      <c r="B22" s="32" t="s">
        <v>72</v>
      </c>
      <c r="C22" s="32" t="s">
        <v>73</v>
      </c>
      <c r="D22" s="32" t="s">
        <v>74</v>
      </c>
      <c r="E22" s="37" t="s">
        <v>75</v>
      </c>
      <c r="F22" s="37">
        <v>10</v>
      </c>
      <c r="G22" s="37">
        <v>10</v>
      </c>
      <c r="H22" s="38" t="s">
        <v>76</v>
      </c>
      <c r="I22" s="34"/>
    </row>
    <row r="23" ht="23" customHeight="1" spans="1:9">
      <c r="A23" s="32"/>
      <c r="B23" s="32" t="s">
        <v>77</v>
      </c>
      <c r="C23" s="32" t="s">
        <v>78</v>
      </c>
      <c r="D23" s="32" t="s">
        <v>58</v>
      </c>
      <c r="E23" s="37" t="s">
        <v>79</v>
      </c>
      <c r="F23" s="37">
        <v>10</v>
      </c>
      <c r="G23" s="37">
        <v>10</v>
      </c>
      <c r="H23" s="38" t="s">
        <v>80</v>
      </c>
      <c r="I23" s="34"/>
    </row>
    <row r="24" ht="39" customHeight="1" spans="1:9">
      <c r="A24" s="32"/>
      <c r="B24" s="32" t="s">
        <v>81</v>
      </c>
      <c r="C24" s="32" t="s">
        <v>82</v>
      </c>
      <c r="D24" s="32" t="s">
        <v>83</v>
      </c>
      <c r="E24" s="37" t="s">
        <v>34</v>
      </c>
      <c r="F24" s="37">
        <v>10</v>
      </c>
      <c r="G24" s="37">
        <v>10</v>
      </c>
      <c r="H24" s="38" t="s">
        <v>84</v>
      </c>
      <c r="I24" s="34"/>
    </row>
    <row r="25" ht="23" customHeight="1" spans="1:9">
      <c r="A25" s="32" t="s">
        <v>85</v>
      </c>
      <c r="B25" s="32" t="s">
        <v>86</v>
      </c>
      <c r="C25" s="32"/>
      <c r="D25" s="32"/>
      <c r="E25" s="32"/>
      <c r="F25" s="32"/>
      <c r="G25" s="32"/>
      <c r="H25" s="40"/>
      <c r="I25" s="34"/>
    </row>
    <row r="26" ht="40" customHeight="1" spans="1:9">
      <c r="A26" s="32"/>
      <c r="B26" s="32" t="s">
        <v>87</v>
      </c>
      <c r="C26" s="32" t="s">
        <v>88</v>
      </c>
      <c r="D26" s="32" t="s">
        <v>58</v>
      </c>
      <c r="E26" s="37" t="s">
        <v>79</v>
      </c>
      <c r="F26" s="37">
        <v>30</v>
      </c>
      <c r="G26" s="37">
        <v>30</v>
      </c>
      <c r="H26" s="38" t="s">
        <v>89</v>
      </c>
      <c r="I26" s="34"/>
    </row>
    <row r="27" ht="23" customHeight="1" spans="1:9">
      <c r="A27" s="32"/>
      <c r="B27" s="32" t="s">
        <v>90</v>
      </c>
      <c r="C27" s="32"/>
      <c r="D27" s="32"/>
      <c r="E27" s="32"/>
      <c r="F27" s="32"/>
      <c r="G27" s="32"/>
      <c r="H27" s="32"/>
      <c r="I27" s="34"/>
    </row>
    <row r="28" ht="23" customHeight="1" spans="1:9">
      <c r="A28" s="32"/>
      <c r="B28" s="32" t="s">
        <v>91</v>
      </c>
      <c r="C28" s="32"/>
      <c r="D28" s="32"/>
      <c r="E28" s="32"/>
      <c r="F28" s="32"/>
      <c r="G28" s="32"/>
      <c r="H28" s="32"/>
      <c r="I28" s="34"/>
    </row>
    <row r="29" ht="23" customHeight="1" spans="1:9">
      <c r="A29" s="32" t="s">
        <v>92</v>
      </c>
      <c r="B29" s="32" t="s">
        <v>93</v>
      </c>
      <c r="C29" s="32" t="s">
        <v>94</v>
      </c>
      <c r="D29" s="32" t="s">
        <v>95</v>
      </c>
      <c r="E29" s="37" t="s">
        <v>96</v>
      </c>
      <c r="F29" s="37">
        <v>10</v>
      </c>
      <c r="G29" s="37">
        <v>10</v>
      </c>
      <c r="H29" s="38" t="s">
        <v>97</v>
      </c>
      <c r="I29" s="34"/>
    </row>
    <row r="30" ht="23" customHeight="1" spans="1:9">
      <c r="A30" s="32" t="s">
        <v>98</v>
      </c>
      <c r="B30" s="32" t="s">
        <v>99</v>
      </c>
      <c r="C30" s="32"/>
      <c r="D30" s="32"/>
      <c r="E30" s="32"/>
      <c r="F30" s="32"/>
      <c r="G30" s="32"/>
      <c r="H30" s="32"/>
      <c r="I30" s="34"/>
    </row>
    <row r="31" ht="23" customHeight="1" spans="1:9">
      <c r="A31" s="32"/>
      <c r="B31" s="32" t="s">
        <v>100</v>
      </c>
      <c r="C31" s="32"/>
      <c r="D31" s="32"/>
      <c r="E31" s="32"/>
      <c r="F31" s="32"/>
      <c r="G31" s="32"/>
      <c r="H31" s="32"/>
      <c r="I31" s="36"/>
    </row>
    <row r="32" ht="23" customHeight="1" spans="1:9">
      <c r="A32" s="32"/>
      <c r="B32" s="32" t="s">
        <v>101</v>
      </c>
      <c r="C32" s="32"/>
      <c r="D32" s="32"/>
      <c r="E32" s="32"/>
      <c r="F32" s="32"/>
      <c r="G32" s="32"/>
      <c r="H32" s="32"/>
      <c r="I32" s="36"/>
    </row>
    <row r="33" ht="19" customHeight="1" spans="1:9">
      <c r="A33" s="36" t="s">
        <v>102</v>
      </c>
      <c r="B33" s="36"/>
      <c r="C33" s="36"/>
      <c r="D33" s="36"/>
      <c r="E33" s="36"/>
      <c r="F33" s="36"/>
      <c r="G33" s="36">
        <f>SUM(G11:G32)</f>
        <v>99.86</v>
      </c>
      <c r="H33" s="36" t="s">
        <v>102</v>
      </c>
      <c r="I33" s="36"/>
    </row>
    <row r="34" ht="60" customHeight="1" spans="1:9">
      <c r="A34" s="40" t="s">
        <v>103</v>
      </c>
      <c r="B34" s="40"/>
      <c r="C34" s="40"/>
      <c r="D34" s="40"/>
      <c r="E34" s="40"/>
      <c r="F34" s="40"/>
      <c r="G34" s="40"/>
      <c r="H34" s="40"/>
      <c r="I34" s="40"/>
    </row>
  </sheetData>
  <mergeCells count="43">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3:F33"/>
    <mergeCell ref="H33:I33"/>
    <mergeCell ref="A34:I34"/>
    <mergeCell ref="A11:A16"/>
    <mergeCell ref="A17:A21"/>
    <mergeCell ref="A22:A24"/>
    <mergeCell ref="A25:A28"/>
    <mergeCell ref="A30:A32"/>
    <mergeCell ref="B11:B12"/>
    <mergeCell ref="B13:B14"/>
    <mergeCell ref="B15:B16"/>
    <mergeCell ref="B17:B19"/>
    <mergeCell ref="B20:B21"/>
    <mergeCell ref="D9:D10"/>
    <mergeCell ref="E9:E10"/>
    <mergeCell ref="F9:F10"/>
    <mergeCell ref="G9:G10"/>
    <mergeCell ref="H9:H10"/>
    <mergeCell ref="I9:I10"/>
  </mergeCells>
  <pageMargins left="1.25" right="1.25" top="1" bottom="1" header="0.3" footer="0.3"/>
  <pageSetup paperSize="9" orientation="portrait"/>
  <headerFooter/>
  <rowBreaks count="1" manualBreakCount="1">
    <brk id="34"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
  <sheetViews>
    <sheetView tabSelected="1" topLeftCell="A16" workbookViewId="0">
      <selection activeCell="K11" sqref="K11"/>
    </sheetView>
  </sheetViews>
  <sheetFormatPr defaultColWidth="9" defaultRowHeight="13.5"/>
  <cols>
    <col min="1" max="1" width="12.45" customWidth="1"/>
    <col min="2" max="2" width="13.7666666666667" customWidth="1"/>
    <col min="3" max="3" width="19.625" customWidth="1"/>
    <col min="4" max="4" width="14.2083333333333" customWidth="1"/>
    <col min="5" max="5" width="12.125" customWidth="1"/>
    <col min="6" max="6" width="12.45" customWidth="1"/>
    <col min="7" max="7" width="8.5" customWidth="1"/>
    <col min="8" max="8" width="55.625" customWidth="1"/>
    <col min="9" max="9" width="23.7333333333333" customWidth="1"/>
  </cols>
  <sheetData>
    <row r="1" ht="30" customHeight="1" spans="1:9">
      <c r="A1" s="31" t="s">
        <v>0</v>
      </c>
      <c r="B1" s="31"/>
      <c r="C1" s="31"/>
      <c r="D1" s="31"/>
      <c r="E1" s="31"/>
      <c r="F1" s="31"/>
      <c r="G1" s="31"/>
      <c r="H1" s="31"/>
      <c r="I1" s="31"/>
    </row>
    <row r="2" ht="19" customHeight="1" spans="1:9">
      <c r="A2" s="32" t="s">
        <v>1</v>
      </c>
      <c r="B2" s="32"/>
      <c r="C2" s="33" t="s">
        <v>2</v>
      </c>
      <c r="D2" s="33"/>
      <c r="E2" s="32" t="s">
        <v>3</v>
      </c>
      <c r="F2" s="32"/>
      <c r="G2" s="32" t="s">
        <v>4</v>
      </c>
      <c r="H2" s="32"/>
      <c r="I2" s="32"/>
    </row>
    <row r="3" ht="19" customHeight="1" spans="1:9">
      <c r="A3" s="32" t="s">
        <v>5</v>
      </c>
      <c r="B3" s="32"/>
      <c r="C3" s="32">
        <v>2023</v>
      </c>
      <c r="D3" s="32"/>
      <c r="E3" s="32"/>
      <c r="F3" s="32"/>
      <c r="G3" s="32"/>
      <c r="H3" s="32"/>
      <c r="I3" s="32"/>
    </row>
    <row r="4" ht="19" customHeight="1" spans="1:9">
      <c r="A4" s="32" t="s">
        <v>6</v>
      </c>
      <c r="B4" s="32"/>
      <c r="C4" s="34" t="s">
        <v>7</v>
      </c>
      <c r="D4" s="34"/>
      <c r="E4" s="32" t="s">
        <v>8</v>
      </c>
      <c r="F4" s="32"/>
      <c r="G4" s="34" t="s">
        <v>9</v>
      </c>
      <c r="H4" s="34"/>
      <c r="I4" s="34"/>
    </row>
    <row r="5" ht="148" customHeight="1" spans="1:9">
      <c r="A5" s="32" t="s">
        <v>10</v>
      </c>
      <c r="B5" s="32"/>
      <c r="C5" s="35" t="s">
        <v>104</v>
      </c>
      <c r="D5" s="35"/>
      <c r="E5" s="35"/>
      <c r="F5" s="35"/>
      <c r="G5" s="35"/>
      <c r="H5" s="35"/>
      <c r="I5" s="35"/>
    </row>
    <row r="6" ht="59" customHeight="1" spans="1:9">
      <c r="A6" s="32" t="s">
        <v>12</v>
      </c>
      <c r="B6" s="32"/>
      <c r="C6" s="35" t="s">
        <v>13</v>
      </c>
      <c r="D6" s="35"/>
      <c r="E6" s="35"/>
      <c r="F6" s="35"/>
      <c r="G6" s="35"/>
      <c r="H6" s="35"/>
      <c r="I6" s="35"/>
    </row>
    <row r="7" ht="19" customHeight="1" spans="1:9">
      <c r="A7" s="32" t="s">
        <v>14</v>
      </c>
      <c r="B7" s="32"/>
      <c r="C7" s="32" t="s">
        <v>15</v>
      </c>
      <c r="D7" s="32"/>
      <c r="E7" s="32" t="s">
        <v>16</v>
      </c>
      <c r="F7" s="32"/>
      <c r="G7" s="32" t="s">
        <v>17</v>
      </c>
      <c r="H7" s="32"/>
      <c r="I7" s="32"/>
    </row>
    <row r="8" ht="19" customHeight="1" spans="1:9">
      <c r="A8" s="36" t="s">
        <v>18</v>
      </c>
      <c r="B8" s="36"/>
      <c r="C8" s="36">
        <v>195</v>
      </c>
      <c r="D8" s="36"/>
      <c r="E8" s="34">
        <v>190.81</v>
      </c>
      <c r="F8" s="34"/>
      <c r="G8" s="36" t="s">
        <v>105</v>
      </c>
      <c r="H8" s="36"/>
      <c r="I8" s="36"/>
    </row>
    <row r="9" ht="19" customHeight="1" spans="1:9">
      <c r="A9" s="32" t="s">
        <v>20</v>
      </c>
      <c r="B9" s="32"/>
      <c r="C9" s="32"/>
      <c r="D9" s="32" t="s">
        <v>21</v>
      </c>
      <c r="E9" s="32" t="s">
        <v>22</v>
      </c>
      <c r="F9" s="32" t="s">
        <v>23</v>
      </c>
      <c r="G9" s="32" t="s">
        <v>24</v>
      </c>
      <c r="H9" s="32" t="s">
        <v>25</v>
      </c>
      <c r="I9" s="36" t="s">
        <v>26</v>
      </c>
    </row>
    <row r="10" ht="19" customHeight="1" spans="1:9">
      <c r="A10" s="32" t="s">
        <v>27</v>
      </c>
      <c r="B10" s="32" t="s">
        <v>28</v>
      </c>
      <c r="C10" s="32" t="s">
        <v>29</v>
      </c>
      <c r="D10" s="32"/>
      <c r="E10" s="32"/>
      <c r="F10" s="32"/>
      <c r="G10" s="32"/>
      <c r="H10" s="32"/>
      <c r="I10" s="36"/>
    </row>
    <row r="11" ht="123" customHeight="1" spans="1:9">
      <c r="A11" s="32" t="s">
        <v>30</v>
      </c>
      <c r="B11" s="32" t="s">
        <v>31</v>
      </c>
      <c r="C11" s="32" t="s">
        <v>32</v>
      </c>
      <c r="D11" s="32" t="s">
        <v>33</v>
      </c>
      <c r="E11" s="37" t="s">
        <v>34</v>
      </c>
      <c r="F11" s="37">
        <v>2</v>
      </c>
      <c r="G11" s="37">
        <v>2</v>
      </c>
      <c r="H11" s="38" t="s">
        <v>35</v>
      </c>
      <c r="I11" s="34"/>
    </row>
    <row r="12" ht="97" customHeight="1" spans="1:9">
      <c r="A12" s="32"/>
      <c r="B12" s="32"/>
      <c r="C12" s="32" t="s">
        <v>36</v>
      </c>
      <c r="D12" s="32" t="s">
        <v>37</v>
      </c>
      <c r="E12" s="37" t="s">
        <v>34</v>
      </c>
      <c r="F12" s="37">
        <v>2</v>
      </c>
      <c r="G12" s="37">
        <v>2</v>
      </c>
      <c r="H12" s="38" t="s">
        <v>38</v>
      </c>
      <c r="I12" s="34"/>
    </row>
    <row r="13" ht="111" customHeight="1" spans="1:9">
      <c r="A13" s="32"/>
      <c r="B13" s="32" t="s">
        <v>39</v>
      </c>
      <c r="C13" s="32" t="s">
        <v>40</v>
      </c>
      <c r="D13" s="32" t="s">
        <v>41</v>
      </c>
      <c r="E13" s="37" t="s">
        <v>34</v>
      </c>
      <c r="F13" s="37">
        <v>2</v>
      </c>
      <c r="G13" s="37">
        <v>2</v>
      </c>
      <c r="H13" s="38" t="s">
        <v>42</v>
      </c>
      <c r="I13" s="34"/>
    </row>
    <row r="14" ht="100" customHeight="1" spans="1:9">
      <c r="A14" s="32"/>
      <c r="B14" s="32"/>
      <c r="C14" s="32" t="s">
        <v>43</v>
      </c>
      <c r="D14" s="32" t="s">
        <v>44</v>
      </c>
      <c r="E14" s="37" t="s">
        <v>34</v>
      </c>
      <c r="F14" s="37">
        <v>2</v>
      </c>
      <c r="G14" s="37">
        <v>2</v>
      </c>
      <c r="H14" s="38" t="s">
        <v>45</v>
      </c>
      <c r="I14" s="34"/>
    </row>
    <row r="15" ht="94" customHeight="1" spans="1:9">
      <c r="A15" s="32"/>
      <c r="B15" s="32" t="s">
        <v>46</v>
      </c>
      <c r="C15" s="32" t="s">
        <v>47</v>
      </c>
      <c r="D15" s="32" t="s">
        <v>48</v>
      </c>
      <c r="E15" s="37" t="s">
        <v>34</v>
      </c>
      <c r="F15" s="37">
        <v>2</v>
      </c>
      <c r="G15" s="37">
        <v>2</v>
      </c>
      <c r="H15" s="38" t="s">
        <v>49</v>
      </c>
      <c r="I15" s="34"/>
    </row>
    <row r="16" ht="75" customHeight="1" spans="1:9">
      <c r="A16" s="32"/>
      <c r="B16" s="32"/>
      <c r="C16" s="32" t="s">
        <v>50</v>
      </c>
      <c r="D16" s="32" t="s">
        <v>41</v>
      </c>
      <c r="E16" s="37" t="s">
        <v>34</v>
      </c>
      <c r="F16" s="37">
        <v>2</v>
      </c>
      <c r="G16" s="37">
        <v>2</v>
      </c>
      <c r="H16" s="38" t="s">
        <v>51</v>
      </c>
      <c r="I16" s="34"/>
    </row>
    <row r="17" ht="61" customHeight="1" spans="1:9">
      <c r="A17" s="32" t="s">
        <v>52</v>
      </c>
      <c r="B17" s="32" t="s">
        <v>53</v>
      </c>
      <c r="C17" s="32" t="s">
        <v>54</v>
      </c>
      <c r="D17" s="32" t="s">
        <v>55</v>
      </c>
      <c r="E17" s="37" t="s">
        <v>34</v>
      </c>
      <c r="F17" s="37">
        <v>3</v>
      </c>
      <c r="G17" s="37">
        <v>3</v>
      </c>
      <c r="H17" s="38" t="s">
        <v>56</v>
      </c>
      <c r="I17" s="34"/>
    </row>
    <row r="18" ht="51" customHeight="1" spans="1:9">
      <c r="A18" s="32"/>
      <c r="B18" s="32"/>
      <c r="C18" s="32" t="s">
        <v>57</v>
      </c>
      <c r="D18" s="32" t="s">
        <v>58</v>
      </c>
      <c r="E18" s="39">
        <v>0.9785</v>
      </c>
      <c r="F18" s="37">
        <v>3</v>
      </c>
      <c r="G18" s="37">
        <v>2.94</v>
      </c>
      <c r="H18" s="38" t="s">
        <v>59</v>
      </c>
      <c r="I18" s="35" t="s">
        <v>106</v>
      </c>
    </row>
    <row r="19" ht="110" customHeight="1" spans="1:9">
      <c r="A19" s="32"/>
      <c r="B19" s="32"/>
      <c r="C19" s="32" t="s">
        <v>61</v>
      </c>
      <c r="D19" s="32" t="s">
        <v>62</v>
      </c>
      <c r="E19" s="37" t="s">
        <v>34</v>
      </c>
      <c r="F19" s="37">
        <v>4</v>
      </c>
      <c r="G19" s="37">
        <v>4</v>
      </c>
      <c r="H19" s="38" t="s">
        <v>63</v>
      </c>
      <c r="I19" s="34"/>
    </row>
    <row r="20" ht="70" customHeight="1" spans="1:9">
      <c r="A20" s="32"/>
      <c r="B20" s="32" t="s">
        <v>64</v>
      </c>
      <c r="C20" s="32" t="s">
        <v>65</v>
      </c>
      <c r="D20" s="32" t="s">
        <v>66</v>
      </c>
      <c r="E20" s="37" t="s">
        <v>34</v>
      </c>
      <c r="F20" s="37">
        <v>2</v>
      </c>
      <c r="G20" s="37">
        <v>2</v>
      </c>
      <c r="H20" s="38" t="s">
        <v>67</v>
      </c>
      <c r="I20" s="34"/>
    </row>
    <row r="21" ht="143" customHeight="1" spans="1:9">
      <c r="A21" s="32"/>
      <c r="B21" s="32"/>
      <c r="C21" s="32" t="s">
        <v>68</v>
      </c>
      <c r="D21" s="32" t="s">
        <v>69</v>
      </c>
      <c r="E21" s="37" t="s">
        <v>34</v>
      </c>
      <c r="F21" s="37">
        <v>6</v>
      </c>
      <c r="G21" s="37">
        <v>6</v>
      </c>
      <c r="H21" s="38" t="s">
        <v>70</v>
      </c>
      <c r="I21" s="34"/>
    </row>
    <row r="22" ht="39" customHeight="1" spans="1:9">
      <c r="A22" s="32" t="s">
        <v>71</v>
      </c>
      <c r="B22" s="32" t="s">
        <v>72</v>
      </c>
      <c r="C22" s="32" t="s">
        <v>73</v>
      </c>
      <c r="D22" s="32" t="s">
        <v>74</v>
      </c>
      <c r="E22" s="37" t="s">
        <v>75</v>
      </c>
      <c r="F22" s="37">
        <v>10</v>
      </c>
      <c r="G22" s="37">
        <v>10</v>
      </c>
      <c r="H22" s="38" t="s">
        <v>76</v>
      </c>
      <c r="I22" s="34"/>
    </row>
    <row r="23" ht="23" customHeight="1" spans="1:9">
      <c r="A23" s="32"/>
      <c r="B23" s="32" t="s">
        <v>77</v>
      </c>
      <c r="C23" s="32" t="s">
        <v>78</v>
      </c>
      <c r="D23" s="32" t="s">
        <v>58</v>
      </c>
      <c r="E23" s="37" t="s">
        <v>79</v>
      </c>
      <c r="F23" s="37">
        <v>10</v>
      </c>
      <c r="G23" s="37">
        <v>10</v>
      </c>
      <c r="H23" s="38" t="s">
        <v>80</v>
      </c>
      <c r="I23" s="34"/>
    </row>
    <row r="24" ht="39" customHeight="1" spans="1:9">
      <c r="A24" s="32"/>
      <c r="B24" s="32" t="s">
        <v>81</v>
      </c>
      <c r="C24" s="32" t="s">
        <v>82</v>
      </c>
      <c r="D24" s="32" t="s">
        <v>83</v>
      </c>
      <c r="E24" s="37" t="s">
        <v>34</v>
      </c>
      <c r="F24" s="37">
        <v>10</v>
      </c>
      <c r="G24" s="37">
        <v>10</v>
      </c>
      <c r="H24" s="38" t="s">
        <v>84</v>
      </c>
      <c r="I24" s="34"/>
    </row>
    <row r="25" ht="40" customHeight="1" spans="1:9">
      <c r="A25" s="32"/>
      <c r="B25" s="32" t="s">
        <v>87</v>
      </c>
      <c r="C25" s="32" t="s">
        <v>88</v>
      </c>
      <c r="D25" s="32" t="s">
        <v>58</v>
      </c>
      <c r="E25" s="37" t="s">
        <v>79</v>
      </c>
      <c r="F25" s="37">
        <v>30</v>
      </c>
      <c r="G25" s="37">
        <v>30</v>
      </c>
      <c r="H25" s="38" t="s">
        <v>89</v>
      </c>
      <c r="I25" s="34"/>
    </row>
    <row r="26" ht="23" customHeight="1" spans="1:9">
      <c r="A26" s="32" t="s">
        <v>92</v>
      </c>
      <c r="B26" s="32" t="s">
        <v>93</v>
      </c>
      <c r="C26" s="32" t="s">
        <v>94</v>
      </c>
      <c r="D26" s="32" t="s">
        <v>95</v>
      </c>
      <c r="E26" s="37" t="s">
        <v>96</v>
      </c>
      <c r="F26" s="37">
        <v>10</v>
      </c>
      <c r="G26" s="37">
        <v>10</v>
      </c>
      <c r="H26" s="38" t="s">
        <v>97</v>
      </c>
      <c r="I26" s="34"/>
    </row>
    <row r="27" ht="19" customHeight="1" spans="1:9">
      <c r="A27" s="36" t="s">
        <v>102</v>
      </c>
      <c r="B27" s="36"/>
      <c r="C27" s="36"/>
      <c r="D27" s="36"/>
      <c r="E27" s="36"/>
      <c r="F27" s="36"/>
      <c r="G27" s="36">
        <f>SUM(G11:G26)</f>
        <v>99.94</v>
      </c>
      <c r="H27" s="36" t="s">
        <v>102</v>
      </c>
      <c r="I27" s="36"/>
    </row>
    <row r="28" ht="60" customHeight="1" spans="1:9">
      <c r="A28" s="40" t="s">
        <v>103</v>
      </c>
      <c r="B28" s="40"/>
      <c r="C28" s="40"/>
      <c r="D28" s="40"/>
      <c r="E28" s="40"/>
      <c r="F28" s="40"/>
      <c r="G28" s="40"/>
      <c r="H28" s="40"/>
      <c r="I28" s="40"/>
    </row>
  </sheetData>
  <mergeCells count="41">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27:F27"/>
    <mergeCell ref="H27:I27"/>
    <mergeCell ref="A28:I28"/>
    <mergeCell ref="A11:A16"/>
    <mergeCell ref="A17:A21"/>
    <mergeCell ref="A22:A24"/>
    <mergeCell ref="B11:B12"/>
    <mergeCell ref="B13:B14"/>
    <mergeCell ref="B15:B16"/>
    <mergeCell ref="B17:B19"/>
    <mergeCell ref="B20:B21"/>
    <mergeCell ref="D9:D10"/>
    <mergeCell ref="E9:E10"/>
    <mergeCell ref="F9:F10"/>
    <mergeCell ref="G9:G10"/>
    <mergeCell ref="H9:H10"/>
    <mergeCell ref="I9:I1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27"/>
  <sheetViews>
    <sheetView topLeftCell="A19" workbookViewId="0">
      <selection activeCell="E31" sqref="E7:E11 E31"/>
    </sheetView>
  </sheetViews>
  <sheetFormatPr defaultColWidth="10.625" defaultRowHeight="13.5"/>
  <cols>
    <col min="1" max="1" width="5" style="2" customWidth="1"/>
    <col min="2" max="2" width="16.75" style="1" customWidth="1"/>
    <col min="3" max="3" width="20" style="1" customWidth="1"/>
    <col min="4" max="4" width="9.25" style="1" customWidth="1"/>
    <col min="5" max="5" width="10.75" style="1" customWidth="1"/>
    <col min="6" max="6" width="12.125" style="1" customWidth="1"/>
    <col min="7" max="8" width="12.375" style="1" customWidth="1"/>
    <col min="9" max="9" width="11.875" style="1" customWidth="1"/>
    <col min="10" max="10" width="12.25" style="1" customWidth="1"/>
    <col min="11" max="11" width="10" style="3" customWidth="1"/>
    <col min="12" max="12" width="7.5" style="3" customWidth="1"/>
    <col min="13" max="13" width="17.375" style="3" customWidth="1"/>
    <col min="14" max="14" width="13.0916666666667" style="1" customWidth="1"/>
    <col min="15" max="16" width="13.125" style="1" customWidth="1"/>
    <col min="17" max="17" width="13.625" style="1" customWidth="1"/>
    <col min="18" max="18" width="13.25" style="4" customWidth="1"/>
    <col min="19" max="19" width="11.625" style="1" customWidth="1"/>
    <col min="20" max="20" width="12" style="1" customWidth="1"/>
    <col min="21" max="21" width="13.25" style="5" customWidth="1"/>
    <col min="22" max="22" width="14.375" style="1" customWidth="1"/>
    <col min="23" max="23" width="13.875" style="4" customWidth="1"/>
    <col min="24" max="25" width="12" style="1" customWidth="1"/>
    <col min="26" max="26" width="13.25" style="5" customWidth="1"/>
    <col min="27" max="27" width="11.625" style="1" customWidth="1"/>
    <col min="28" max="28" width="13.875" style="4" customWidth="1"/>
    <col min="29" max="30" width="12" style="1" customWidth="1"/>
    <col min="31" max="31" width="13.25" style="5" customWidth="1"/>
    <col min="32" max="32" width="11.625" style="1" customWidth="1"/>
    <col min="33" max="33" width="13.875" style="4" customWidth="1"/>
    <col min="34" max="34" width="12" style="1" customWidth="1"/>
    <col min="35" max="35" width="13.875" style="1" customWidth="1"/>
    <col min="36" max="36" width="12" style="1" customWidth="1"/>
    <col min="37" max="37" width="13.25" style="5" customWidth="1"/>
    <col min="38" max="38" width="11.625" style="1" customWidth="1"/>
    <col min="39" max="39" width="13.875" style="1" customWidth="1"/>
    <col min="40" max="40" width="12" style="1" customWidth="1"/>
    <col min="41" max="41" width="13.25" style="5" customWidth="1"/>
    <col min="42" max="42" width="11.625" style="1" customWidth="1"/>
    <col min="43" max="43" width="13.875" style="1" customWidth="1"/>
    <col min="44" max="44" width="12" style="1" customWidth="1"/>
    <col min="45" max="45" width="13.25" style="5" customWidth="1"/>
    <col min="46" max="46" width="11.625" style="1" customWidth="1"/>
    <col min="47" max="47" width="13.875" style="1" customWidth="1"/>
    <col min="48" max="48" width="12" style="1" customWidth="1"/>
    <col min="49" max="49" width="13.25" style="5" customWidth="1"/>
    <col min="50" max="50" width="11.625" style="1" customWidth="1"/>
    <col min="51" max="51" width="13.875" style="1" customWidth="1"/>
    <col min="52" max="52" width="12" style="1" customWidth="1"/>
    <col min="53" max="53" width="13.25" style="5" customWidth="1"/>
    <col min="54" max="54" width="11.625" style="1" customWidth="1"/>
    <col min="55" max="55" width="13.875" style="1" customWidth="1"/>
    <col min="56" max="59" width="10.625" style="6"/>
    <col min="60" max="16287" width="10.625" style="1"/>
    <col min="16288" max="16384" width="10.625" style="6"/>
  </cols>
  <sheetData>
    <row r="1" s="1" customFormat="1" ht="30" customHeight="1" spans="1:16384">
      <c r="A1" s="2"/>
      <c r="B1" s="7" t="s">
        <v>107</v>
      </c>
      <c r="C1" s="7" t="s">
        <v>108</v>
      </c>
      <c r="D1" s="7" t="s">
        <v>109</v>
      </c>
      <c r="E1" s="7"/>
      <c r="F1" s="7"/>
      <c r="G1" s="7"/>
      <c r="H1" s="7" t="s">
        <v>110</v>
      </c>
      <c r="I1" s="7" t="s">
        <v>111</v>
      </c>
      <c r="J1" s="7" t="s">
        <v>112</v>
      </c>
      <c r="K1" s="24" t="s">
        <v>113</v>
      </c>
      <c r="L1" s="24"/>
      <c r="M1" s="24" t="s">
        <v>114</v>
      </c>
      <c r="N1" s="7" t="s">
        <v>115</v>
      </c>
      <c r="O1" s="1" t="s">
        <v>116</v>
      </c>
      <c r="R1" s="4"/>
      <c r="T1" s="1" t="s">
        <v>117</v>
      </c>
      <c r="W1" s="4"/>
      <c r="Y1" s="1" t="s">
        <v>118</v>
      </c>
      <c r="AB1" s="4"/>
      <c r="AD1" s="1" t="s">
        <v>119</v>
      </c>
      <c r="AG1" s="4"/>
      <c r="AK1" s="5"/>
      <c r="AO1" s="5"/>
      <c r="AS1" s="5"/>
      <c r="AW1" s="5"/>
      <c r="BA1" s="5"/>
      <c r="BD1" s="6"/>
      <c r="BE1" s="6"/>
      <c r="BF1" s="6"/>
      <c r="BG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1" customFormat="1" ht="30" customHeight="1" spans="1:53">
      <c r="A2" s="8" t="s">
        <v>120</v>
      </c>
      <c r="B2" s="7"/>
      <c r="C2" s="7"/>
      <c r="D2" s="7" t="s">
        <v>121</v>
      </c>
      <c r="E2" s="7" t="s">
        <v>122</v>
      </c>
      <c r="F2" s="7" t="s">
        <v>123</v>
      </c>
      <c r="G2" s="7" t="s">
        <v>124</v>
      </c>
      <c r="H2" s="7"/>
      <c r="I2" s="7"/>
      <c r="J2" s="7"/>
      <c r="K2" s="24"/>
      <c r="L2" s="24"/>
      <c r="M2" s="24"/>
      <c r="N2" s="7"/>
      <c r="O2" s="25" t="s">
        <v>125</v>
      </c>
      <c r="P2" s="1" t="s">
        <v>126</v>
      </c>
      <c r="Q2" s="1" t="s">
        <v>127</v>
      </c>
      <c r="R2" s="4" t="s">
        <v>128</v>
      </c>
      <c r="S2" s="1" t="s">
        <v>129</v>
      </c>
      <c r="T2" s="25" t="s">
        <v>125</v>
      </c>
      <c r="U2" s="1" t="s">
        <v>126</v>
      </c>
      <c r="V2" s="1" t="s">
        <v>127</v>
      </c>
      <c r="W2" s="4" t="s">
        <v>128</v>
      </c>
      <c r="X2" s="1" t="s">
        <v>129</v>
      </c>
      <c r="Y2" s="25" t="s">
        <v>125</v>
      </c>
      <c r="Z2" s="1" t="s">
        <v>126</v>
      </c>
      <c r="AA2" s="1" t="s">
        <v>127</v>
      </c>
      <c r="AB2" s="4" t="s">
        <v>128</v>
      </c>
      <c r="AC2" s="1" t="s">
        <v>129</v>
      </c>
      <c r="AD2" s="25" t="s">
        <v>125</v>
      </c>
      <c r="AE2" s="1" t="s">
        <v>126</v>
      </c>
      <c r="AF2" s="1" t="s">
        <v>127</v>
      </c>
      <c r="AG2" s="4" t="s">
        <v>128</v>
      </c>
      <c r="AH2" s="1" t="s">
        <v>129</v>
      </c>
      <c r="AK2" s="5"/>
      <c r="AO2" s="5"/>
      <c r="AS2" s="5"/>
      <c r="AW2" s="5"/>
      <c r="BA2" s="5"/>
    </row>
    <row r="3" s="1" customFormat="1" ht="30" customHeight="1" spans="1:53">
      <c r="A3" s="8">
        <v>1</v>
      </c>
      <c r="B3" s="7" t="s">
        <v>130</v>
      </c>
      <c r="C3" s="7" t="s">
        <v>131</v>
      </c>
      <c r="D3" s="7" t="s">
        <v>132</v>
      </c>
      <c r="E3" s="7">
        <v>1</v>
      </c>
      <c r="F3" s="7">
        <v>49800</v>
      </c>
      <c r="G3" s="7">
        <f t="shared" ref="G3:G44" si="0">E3*F3</f>
        <v>49800</v>
      </c>
      <c r="H3" s="9">
        <f>SUM(G3:G6)</f>
        <v>314100</v>
      </c>
      <c r="I3" s="26">
        <f t="shared" ref="I3:I12" si="1">R3</f>
        <v>49800</v>
      </c>
      <c r="J3" s="7">
        <f t="shared" ref="J3:J44" si="2">G3-I3</f>
        <v>0</v>
      </c>
      <c r="K3" s="24">
        <f t="shared" ref="K3:K44" si="3">I3/G3</f>
        <v>1</v>
      </c>
      <c r="L3" s="24" t="s">
        <v>133</v>
      </c>
      <c r="M3" s="24" t="s">
        <v>134</v>
      </c>
      <c r="N3" s="27" t="s">
        <v>135</v>
      </c>
      <c r="O3" s="25" t="s">
        <v>136</v>
      </c>
      <c r="P3" s="1" t="s">
        <v>137</v>
      </c>
      <c r="Q3" s="1" t="s">
        <v>138</v>
      </c>
      <c r="R3" s="4">
        <v>49800</v>
      </c>
      <c r="S3" s="1" t="s">
        <v>139</v>
      </c>
      <c r="U3" s="5"/>
      <c r="W3" s="4"/>
      <c r="Z3" s="5"/>
      <c r="AB3" s="4"/>
      <c r="AE3" s="5"/>
      <c r="AG3" s="4"/>
      <c r="AK3" s="5"/>
      <c r="AO3" s="5"/>
      <c r="AS3" s="5"/>
      <c r="AW3" s="5"/>
      <c r="BA3" s="5"/>
    </row>
    <row r="4" s="1" customFormat="1" ht="45" customHeight="1" spans="1:53">
      <c r="A4" s="8">
        <v>2</v>
      </c>
      <c r="B4" s="7" t="s">
        <v>130</v>
      </c>
      <c r="C4" s="7" t="s">
        <v>140</v>
      </c>
      <c r="D4" s="7" t="s">
        <v>132</v>
      </c>
      <c r="E4" s="7">
        <v>60</v>
      </c>
      <c r="F4" s="7">
        <v>2600</v>
      </c>
      <c r="G4" s="7">
        <f t="shared" si="0"/>
        <v>156000</v>
      </c>
      <c r="H4" s="10"/>
      <c r="I4" s="26">
        <f t="shared" si="1"/>
        <v>156000</v>
      </c>
      <c r="J4" s="7">
        <f t="shared" si="2"/>
        <v>0</v>
      </c>
      <c r="K4" s="24">
        <f t="shared" si="3"/>
        <v>1</v>
      </c>
      <c r="L4" s="24" t="s">
        <v>133</v>
      </c>
      <c r="M4" s="24" t="s">
        <v>134</v>
      </c>
      <c r="N4" s="28"/>
      <c r="O4" s="25" t="s">
        <v>136</v>
      </c>
      <c r="P4" s="1" t="s">
        <v>141</v>
      </c>
      <c r="Q4" s="1" t="s">
        <v>142</v>
      </c>
      <c r="R4" s="4">
        <v>156000</v>
      </c>
      <c r="S4" s="1" t="s">
        <v>139</v>
      </c>
      <c r="U4" s="5"/>
      <c r="W4" s="4"/>
      <c r="Z4" s="5"/>
      <c r="AB4" s="4"/>
      <c r="AE4" s="5"/>
      <c r="AG4" s="4"/>
      <c r="AK4" s="5"/>
      <c r="AO4" s="5"/>
      <c r="AS4" s="5"/>
      <c r="AW4" s="5"/>
      <c r="BA4" s="5"/>
    </row>
    <row r="5" s="1" customFormat="1" ht="30" customHeight="1" spans="1:53">
      <c r="A5" s="8">
        <v>3</v>
      </c>
      <c r="B5" s="7" t="s">
        <v>143</v>
      </c>
      <c r="C5" s="7" t="s">
        <v>144</v>
      </c>
      <c r="D5" s="7" t="s">
        <v>132</v>
      </c>
      <c r="E5" s="7">
        <v>2</v>
      </c>
      <c r="F5" s="7">
        <v>48000</v>
      </c>
      <c r="G5" s="7">
        <f t="shared" si="0"/>
        <v>96000</v>
      </c>
      <c r="H5" s="10"/>
      <c r="I5" s="26">
        <f t="shared" si="1"/>
        <v>95400</v>
      </c>
      <c r="J5" s="7">
        <f t="shared" si="2"/>
        <v>600</v>
      </c>
      <c r="K5" s="24">
        <f t="shared" si="3"/>
        <v>0.99375</v>
      </c>
      <c r="L5" s="24" t="s">
        <v>133</v>
      </c>
      <c r="M5" s="24" t="s">
        <v>134</v>
      </c>
      <c r="N5" s="28"/>
      <c r="O5" s="25" t="s">
        <v>145</v>
      </c>
      <c r="P5" s="1" t="s">
        <v>146</v>
      </c>
      <c r="Q5" s="1">
        <v>95400</v>
      </c>
      <c r="R5" s="4">
        <v>95400</v>
      </c>
      <c r="S5" s="1" t="s">
        <v>147</v>
      </c>
      <c r="W5" s="4"/>
      <c r="Z5" s="5"/>
      <c r="AB5" s="4"/>
      <c r="AE5" s="5"/>
      <c r="AG5" s="4"/>
      <c r="AK5" s="5"/>
      <c r="AO5" s="5"/>
      <c r="AS5" s="5"/>
      <c r="AW5" s="5"/>
      <c r="BA5" s="5"/>
    </row>
    <row r="6" s="1" customFormat="1" ht="30" customHeight="1" spans="1:53">
      <c r="A6" s="8">
        <v>4</v>
      </c>
      <c r="B6" s="7" t="s">
        <v>148</v>
      </c>
      <c r="C6" s="7" t="s">
        <v>149</v>
      </c>
      <c r="D6" s="7" t="s">
        <v>150</v>
      </c>
      <c r="E6" s="7">
        <v>1</v>
      </c>
      <c r="F6" s="7">
        <v>12300</v>
      </c>
      <c r="G6" s="7">
        <f t="shared" si="0"/>
        <v>12300</v>
      </c>
      <c r="H6" s="11"/>
      <c r="I6" s="26">
        <f t="shared" si="1"/>
        <v>12300</v>
      </c>
      <c r="J6" s="7">
        <f t="shared" si="2"/>
        <v>0</v>
      </c>
      <c r="K6" s="24">
        <f t="shared" si="3"/>
        <v>1</v>
      </c>
      <c r="L6" s="24" t="s">
        <v>133</v>
      </c>
      <c r="M6" s="24" t="s">
        <v>134</v>
      </c>
      <c r="N6" s="29"/>
      <c r="O6" s="25" t="s">
        <v>151</v>
      </c>
      <c r="P6" s="1" t="s">
        <v>152</v>
      </c>
      <c r="Q6" s="1" t="s">
        <v>153</v>
      </c>
      <c r="R6" s="4">
        <v>12300</v>
      </c>
      <c r="S6" s="1" t="s">
        <v>139</v>
      </c>
      <c r="U6" s="5"/>
      <c r="W6" s="4"/>
      <c r="Z6" s="5"/>
      <c r="AB6" s="4"/>
      <c r="AE6" s="5"/>
      <c r="AG6" s="4"/>
      <c r="AK6" s="5"/>
      <c r="AO6" s="5"/>
      <c r="AS6" s="5"/>
      <c r="AW6" s="5"/>
      <c r="BA6" s="5"/>
    </row>
    <row r="7" s="1" customFormat="1" ht="30" customHeight="1" spans="1:53">
      <c r="A7" s="8">
        <v>5</v>
      </c>
      <c r="B7" s="12" t="s">
        <v>154</v>
      </c>
      <c r="C7" s="12" t="s">
        <v>155</v>
      </c>
      <c r="D7" s="12" t="s">
        <v>132</v>
      </c>
      <c r="E7" s="12">
        <v>1</v>
      </c>
      <c r="F7" s="12">
        <v>1600</v>
      </c>
      <c r="G7" s="12">
        <f t="shared" si="0"/>
        <v>1600</v>
      </c>
      <c r="H7" s="9">
        <f>SUM(G7:G12)</f>
        <v>137000</v>
      </c>
      <c r="I7" s="26">
        <f t="shared" si="1"/>
        <v>1600</v>
      </c>
      <c r="J7" s="7">
        <f t="shared" si="2"/>
        <v>0</v>
      </c>
      <c r="K7" s="24">
        <f t="shared" si="3"/>
        <v>1</v>
      </c>
      <c r="L7" s="24" t="s">
        <v>133</v>
      </c>
      <c r="M7" s="24" t="s">
        <v>134</v>
      </c>
      <c r="N7" s="27" t="s">
        <v>156</v>
      </c>
      <c r="O7" s="25" t="s">
        <v>157</v>
      </c>
      <c r="P7" s="1" t="s">
        <v>158</v>
      </c>
      <c r="Q7" s="1" t="s">
        <v>159</v>
      </c>
      <c r="R7" s="4">
        <v>1600</v>
      </c>
      <c r="S7" s="1" t="s">
        <v>160</v>
      </c>
      <c r="U7" s="5"/>
      <c r="W7" s="4"/>
      <c r="Z7" s="5"/>
      <c r="AB7" s="4"/>
      <c r="AE7" s="5"/>
      <c r="AG7" s="4"/>
      <c r="AK7" s="5"/>
      <c r="AO7" s="5"/>
      <c r="AS7" s="5"/>
      <c r="AW7" s="5"/>
      <c r="BA7" s="5"/>
    </row>
    <row r="8" s="1" customFormat="1" ht="30" customHeight="1" spans="1:53">
      <c r="A8" s="8">
        <v>6</v>
      </c>
      <c r="B8" s="12" t="s">
        <v>161</v>
      </c>
      <c r="C8" s="12" t="s">
        <v>162</v>
      </c>
      <c r="D8" s="12" t="s">
        <v>132</v>
      </c>
      <c r="E8" s="12">
        <v>2</v>
      </c>
      <c r="F8" s="12">
        <v>25000</v>
      </c>
      <c r="G8" s="12">
        <f t="shared" si="0"/>
        <v>50000</v>
      </c>
      <c r="H8" s="10"/>
      <c r="I8" s="26">
        <f t="shared" si="1"/>
        <v>50000</v>
      </c>
      <c r="J8" s="7">
        <f t="shared" si="2"/>
        <v>0</v>
      </c>
      <c r="K8" s="24">
        <f t="shared" si="3"/>
        <v>1</v>
      </c>
      <c r="L8" s="24" t="s">
        <v>133</v>
      </c>
      <c r="M8" s="24" t="s">
        <v>134</v>
      </c>
      <c r="N8" s="28"/>
      <c r="O8" s="25" t="s">
        <v>163</v>
      </c>
      <c r="P8" s="1" t="s">
        <v>164</v>
      </c>
      <c r="Q8" s="1" t="s">
        <v>165</v>
      </c>
      <c r="R8" s="4">
        <v>50000</v>
      </c>
      <c r="S8" s="1" t="s">
        <v>166</v>
      </c>
      <c r="U8" s="5"/>
      <c r="W8" s="4"/>
      <c r="Z8" s="5"/>
      <c r="AB8" s="4"/>
      <c r="AE8" s="5"/>
      <c r="AG8" s="4"/>
      <c r="AK8" s="5"/>
      <c r="AO8" s="5"/>
      <c r="AS8" s="5"/>
      <c r="AW8" s="5"/>
      <c r="BA8" s="5"/>
    </row>
    <row r="9" s="1" customFormat="1" ht="30" customHeight="1" spans="1:53">
      <c r="A9" s="8">
        <v>7</v>
      </c>
      <c r="B9" s="12" t="s">
        <v>161</v>
      </c>
      <c r="C9" s="12" t="s">
        <v>167</v>
      </c>
      <c r="D9" s="12" t="s">
        <v>150</v>
      </c>
      <c r="E9" s="12">
        <v>2</v>
      </c>
      <c r="F9" s="12">
        <v>38000</v>
      </c>
      <c r="G9" s="12">
        <f t="shared" si="0"/>
        <v>76000</v>
      </c>
      <c r="H9" s="10"/>
      <c r="I9" s="26">
        <f t="shared" si="1"/>
        <v>76000</v>
      </c>
      <c r="J9" s="7">
        <f t="shared" si="2"/>
        <v>0</v>
      </c>
      <c r="K9" s="24">
        <f t="shared" si="3"/>
        <v>1</v>
      </c>
      <c r="L9" s="24" t="s">
        <v>133</v>
      </c>
      <c r="M9" s="24" t="s">
        <v>134</v>
      </c>
      <c r="N9" s="28"/>
      <c r="O9" s="25" t="s">
        <v>168</v>
      </c>
      <c r="P9" s="1" t="s">
        <v>169</v>
      </c>
      <c r="Q9" s="1" t="s">
        <v>170</v>
      </c>
      <c r="R9" s="4">
        <v>76000</v>
      </c>
      <c r="S9" s="1" t="s">
        <v>171</v>
      </c>
      <c r="U9" s="5"/>
      <c r="W9" s="4"/>
      <c r="Z9" s="5"/>
      <c r="AB9" s="4"/>
      <c r="AE9" s="5"/>
      <c r="AG9" s="4"/>
      <c r="AK9" s="5"/>
      <c r="AO9" s="5"/>
      <c r="AS9" s="5"/>
      <c r="AW9" s="5"/>
      <c r="BA9" s="5"/>
    </row>
    <row r="10" s="1" customFormat="1" ht="30" customHeight="1" spans="1:53">
      <c r="A10" s="8">
        <v>8</v>
      </c>
      <c r="B10" s="12" t="s">
        <v>172</v>
      </c>
      <c r="C10" s="12" t="s">
        <v>173</v>
      </c>
      <c r="D10" s="12" t="s">
        <v>150</v>
      </c>
      <c r="E10" s="12">
        <v>1</v>
      </c>
      <c r="F10" s="12">
        <v>1400</v>
      </c>
      <c r="G10" s="12">
        <f t="shared" si="0"/>
        <v>1400</v>
      </c>
      <c r="H10" s="10"/>
      <c r="I10" s="26">
        <f t="shared" si="1"/>
        <v>1299</v>
      </c>
      <c r="J10" s="7">
        <f t="shared" si="2"/>
        <v>101</v>
      </c>
      <c r="K10" s="24">
        <f t="shared" si="3"/>
        <v>0.927857142857143</v>
      </c>
      <c r="L10" s="24" t="s">
        <v>133</v>
      </c>
      <c r="M10" s="24" t="s">
        <v>134</v>
      </c>
      <c r="N10" s="28"/>
      <c r="O10" s="25" t="s">
        <v>174</v>
      </c>
      <c r="P10" s="1" t="s">
        <v>175</v>
      </c>
      <c r="Q10" s="1" t="s">
        <v>176</v>
      </c>
      <c r="R10" s="4">
        <v>1299</v>
      </c>
      <c r="S10" s="1" t="s">
        <v>177</v>
      </c>
      <c r="U10" s="5"/>
      <c r="W10" s="4"/>
      <c r="Z10" s="5"/>
      <c r="AB10" s="4"/>
      <c r="AE10" s="5"/>
      <c r="AG10" s="4"/>
      <c r="AK10" s="5"/>
      <c r="AO10" s="5"/>
      <c r="AS10" s="5"/>
      <c r="AW10" s="5"/>
      <c r="BA10" s="5"/>
    </row>
    <row r="11" s="1" customFormat="1" ht="30" customHeight="1" spans="1:53">
      <c r="A11" s="8">
        <v>9</v>
      </c>
      <c r="B11" s="12" t="s">
        <v>172</v>
      </c>
      <c r="C11" s="12" t="s">
        <v>178</v>
      </c>
      <c r="D11" s="12" t="s">
        <v>150</v>
      </c>
      <c r="E11" s="12">
        <v>1</v>
      </c>
      <c r="F11" s="12">
        <v>3000</v>
      </c>
      <c r="G11" s="12">
        <f t="shared" si="0"/>
        <v>3000</v>
      </c>
      <c r="H11" s="10"/>
      <c r="I11" s="26">
        <f t="shared" si="1"/>
        <v>3000</v>
      </c>
      <c r="J11" s="7">
        <f t="shared" si="2"/>
        <v>0</v>
      </c>
      <c r="K11" s="24">
        <f t="shared" si="3"/>
        <v>1</v>
      </c>
      <c r="L11" s="24" t="s">
        <v>133</v>
      </c>
      <c r="M11" s="24" t="s">
        <v>134</v>
      </c>
      <c r="N11" s="28"/>
      <c r="O11" s="25" t="s">
        <v>179</v>
      </c>
      <c r="P11" s="1" t="s">
        <v>180</v>
      </c>
      <c r="Q11" s="1" t="s">
        <v>181</v>
      </c>
      <c r="R11" s="4">
        <v>3000</v>
      </c>
      <c r="S11" s="1" t="s">
        <v>182</v>
      </c>
      <c r="U11" s="5"/>
      <c r="W11" s="4"/>
      <c r="Z11" s="5"/>
      <c r="AB11" s="4"/>
      <c r="AE11" s="5"/>
      <c r="AG11" s="4"/>
      <c r="AK11" s="5"/>
      <c r="AO11" s="5"/>
      <c r="AS11" s="5"/>
      <c r="AW11" s="5"/>
      <c r="BA11" s="5"/>
    </row>
    <row r="12" s="1" customFormat="1" ht="30" customHeight="1" spans="1:53">
      <c r="A12" s="8">
        <v>12</v>
      </c>
      <c r="B12" s="7" t="s">
        <v>183</v>
      </c>
      <c r="C12" s="7" t="s">
        <v>184</v>
      </c>
      <c r="D12" s="7" t="s">
        <v>132</v>
      </c>
      <c r="E12" s="7">
        <v>1</v>
      </c>
      <c r="F12" s="7">
        <v>5000</v>
      </c>
      <c r="G12" s="7">
        <f t="shared" si="0"/>
        <v>5000</v>
      </c>
      <c r="H12" s="11"/>
      <c r="I12" s="26">
        <f t="shared" si="1"/>
        <v>2968.1</v>
      </c>
      <c r="J12" s="7">
        <f t="shared" si="2"/>
        <v>2031.9</v>
      </c>
      <c r="K12" s="24">
        <f t="shared" si="3"/>
        <v>0.59362</v>
      </c>
      <c r="L12" s="24" t="s">
        <v>133</v>
      </c>
      <c r="M12" s="24" t="s">
        <v>134</v>
      </c>
      <c r="N12" s="29"/>
      <c r="O12" s="25" t="s">
        <v>185</v>
      </c>
      <c r="P12" s="1" t="s">
        <v>186</v>
      </c>
      <c r="Q12" s="1" t="s">
        <v>187</v>
      </c>
      <c r="R12" s="4">
        <v>2968.1</v>
      </c>
      <c r="S12" s="1" t="s">
        <v>188</v>
      </c>
      <c r="U12" s="5"/>
      <c r="W12" s="4"/>
      <c r="Z12" s="5"/>
      <c r="AB12" s="4"/>
      <c r="AE12" s="5"/>
      <c r="AG12" s="4"/>
      <c r="AK12" s="5"/>
      <c r="AO12" s="5"/>
      <c r="AS12" s="5"/>
      <c r="AW12" s="5"/>
      <c r="BA12" s="5"/>
    </row>
    <row r="13" s="1" customFormat="1" ht="30" customHeight="1" spans="1:53">
      <c r="A13" s="8">
        <v>13</v>
      </c>
      <c r="B13" s="13" t="s">
        <v>189</v>
      </c>
      <c r="C13" s="13" t="s">
        <v>190</v>
      </c>
      <c r="D13" s="7" t="s">
        <v>150</v>
      </c>
      <c r="E13" s="13">
        <v>2</v>
      </c>
      <c r="F13" s="13">
        <v>40000</v>
      </c>
      <c r="G13" s="13">
        <f t="shared" si="0"/>
        <v>80000</v>
      </c>
      <c r="H13" s="9">
        <f>SUM(G13:G16)</f>
        <v>301000</v>
      </c>
      <c r="I13" s="26">
        <f t="shared" ref="I13:I16" si="4">R13+W13</f>
        <v>79470</v>
      </c>
      <c r="J13" s="7">
        <f t="shared" si="2"/>
        <v>530</v>
      </c>
      <c r="K13" s="24">
        <f t="shared" si="3"/>
        <v>0.993375</v>
      </c>
      <c r="L13" s="24" t="s">
        <v>133</v>
      </c>
      <c r="M13" s="24" t="s">
        <v>134</v>
      </c>
      <c r="N13" s="27" t="s">
        <v>191</v>
      </c>
      <c r="O13" s="25" t="s">
        <v>185</v>
      </c>
      <c r="P13" s="1" t="s">
        <v>192</v>
      </c>
      <c r="Q13" s="1" t="s">
        <v>193</v>
      </c>
      <c r="R13" s="4">
        <f>79470*0.3</f>
        <v>23841</v>
      </c>
      <c r="S13" s="1" t="s">
        <v>194</v>
      </c>
      <c r="T13" s="1" t="s">
        <v>195</v>
      </c>
      <c r="U13" s="1" t="s">
        <v>196</v>
      </c>
      <c r="V13" s="1" t="s">
        <v>193</v>
      </c>
      <c r="W13" s="4">
        <f>79470*0.7</f>
        <v>55629</v>
      </c>
      <c r="X13" s="1" t="s">
        <v>194</v>
      </c>
      <c r="Z13" s="5"/>
      <c r="AB13" s="4"/>
      <c r="AE13" s="5"/>
      <c r="AG13" s="4"/>
      <c r="AK13" s="5"/>
      <c r="AO13" s="5"/>
      <c r="AS13" s="5"/>
      <c r="AW13" s="5"/>
      <c r="BA13" s="5"/>
    </row>
    <row r="14" s="1" customFormat="1" ht="30" customHeight="1" spans="1:53">
      <c r="A14" s="8">
        <v>14</v>
      </c>
      <c r="B14" s="13" t="s">
        <v>189</v>
      </c>
      <c r="C14" s="7" t="s">
        <v>197</v>
      </c>
      <c r="D14" s="7" t="s">
        <v>150</v>
      </c>
      <c r="E14" s="7">
        <v>1</v>
      </c>
      <c r="F14" s="7">
        <v>46000</v>
      </c>
      <c r="G14" s="7">
        <f t="shared" si="0"/>
        <v>46000</v>
      </c>
      <c r="H14" s="10"/>
      <c r="I14" s="26">
        <f t="shared" si="4"/>
        <v>45820</v>
      </c>
      <c r="J14" s="7">
        <f t="shared" si="2"/>
        <v>180</v>
      </c>
      <c r="K14" s="24">
        <f t="shared" si="3"/>
        <v>0.996086956521739</v>
      </c>
      <c r="L14" s="24" t="s">
        <v>133</v>
      </c>
      <c r="M14" s="24" t="s">
        <v>134</v>
      </c>
      <c r="N14" s="28"/>
      <c r="O14" s="25" t="s">
        <v>185</v>
      </c>
      <c r="P14" s="1" t="s">
        <v>198</v>
      </c>
      <c r="Q14" s="1" t="s">
        <v>199</v>
      </c>
      <c r="R14" s="4">
        <f>45820*0.3</f>
        <v>13746</v>
      </c>
      <c r="S14" s="1" t="s">
        <v>194</v>
      </c>
      <c r="T14" s="1" t="s">
        <v>195</v>
      </c>
      <c r="U14" s="1" t="s">
        <v>200</v>
      </c>
      <c r="V14" s="1" t="s">
        <v>199</v>
      </c>
      <c r="W14" s="4">
        <f>45820*0.7</f>
        <v>32074</v>
      </c>
      <c r="X14" s="1" t="s">
        <v>194</v>
      </c>
      <c r="Z14" s="5"/>
      <c r="AB14" s="4"/>
      <c r="AE14" s="5"/>
      <c r="AG14" s="4"/>
      <c r="AK14" s="5"/>
      <c r="AO14" s="5"/>
      <c r="AS14" s="5"/>
      <c r="AW14" s="5"/>
      <c r="BA14" s="5"/>
    </row>
    <row r="15" s="1" customFormat="1" ht="30" customHeight="1" spans="1:53">
      <c r="A15" s="8">
        <v>15</v>
      </c>
      <c r="B15" s="7" t="s">
        <v>201</v>
      </c>
      <c r="C15" s="7" t="s">
        <v>202</v>
      </c>
      <c r="D15" s="7" t="s">
        <v>132</v>
      </c>
      <c r="E15" s="7">
        <v>1</v>
      </c>
      <c r="F15" s="7">
        <v>130000</v>
      </c>
      <c r="G15" s="7">
        <f t="shared" si="0"/>
        <v>130000</v>
      </c>
      <c r="H15" s="10"/>
      <c r="I15" s="26">
        <f t="shared" si="4"/>
        <v>127430</v>
      </c>
      <c r="J15" s="7">
        <f t="shared" si="2"/>
        <v>2570</v>
      </c>
      <c r="K15" s="24">
        <f t="shared" si="3"/>
        <v>0.980230769230769</v>
      </c>
      <c r="L15" s="24" t="s">
        <v>133</v>
      </c>
      <c r="M15" s="24" t="s">
        <v>134</v>
      </c>
      <c r="N15" s="28"/>
      <c r="O15" s="25" t="s">
        <v>185</v>
      </c>
      <c r="P15" s="1" t="s">
        <v>203</v>
      </c>
      <c r="Q15" s="1" t="s">
        <v>204</v>
      </c>
      <c r="R15" s="4">
        <f>127430*0.3</f>
        <v>38229</v>
      </c>
      <c r="S15" s="1" t="s">
        <v>194</v>
      </c>
      <c r="T15" s="1" t="s">
        <v>195</v>
      </c>
      <c r="U15" s="1" t="s">
        <v>205</v>
      </c>
      <c r="V15" s="1" t="s">
        <v>204</v>
      </c>
      <c r="W15" s="4">
        <f>127430*0.7</f>
        <v>89201</v>
      </c>
      <c r="X15" s="1" t="s">
        <v>194</v>
      </c>
      <c r="Z15" s="5"/>
      <c r="AB15" s="4"/>
      <c r="AE15" s="5"/>
      <c r="AG15" s="4"/>
      <c r="AK15" s="5"/>
      <c r="AO15" s="5"/>
      <c r="AS15" s="5"/>
      <c r="AW15" s="5"/>
      <c r="BA15" s="5"/>
    </row>
    <row r="16" s="1" customFormat="1" ht="30" customHeight="1" spans="1:53">
      <c r="A16" s="8">
        <v>16</v>
      </c>
      <c r="B16" s="7" t="s">
        <v>206</v>
      </c>
      <c r="C16" s="7" t="s">
        <v>207</v>
      </c>
      <c r="D16" s="7" t="s">
        <v>150</v>
      </c>
      <c r="E16" s="7">
        <v>1</v>
      </c>
      <c r="F16" s="7">
        <v>45000</v>
      </c>
      <c r="G16" s="7">
        <f t="shared" si="0"/>
        <v>45000</v>
      </c>
      <c r="H16" s="11"/>
      <c r="I16" s="26">
        <f t="shared" si="4"/>
        <v>44980</v>
      </c>
      <c r="J16" s="7">
        <f t="shared" si="2"/>
        <v>20</v>
      </c>
      <c r="K16" s="24">
        <f t="shared" si="3"/>
        <v>0.999555555555556</v>
      </c>
      <c r="L16" s="24" t="s">
        <v>133</v>
      </c>
      <c r="M16" s="24" t="s">
        <v>134</v>
      </c>
      <c r="N16" s="29"/>
      <c r="O16" s="25" t="s">
        <v>185</v>
      </c>
      <c r="P16" s="1" t="s">
        <v>208</v>
      </c>
      <c r="Q16" s="1" t="s">
        <v>209</v>
      </c>
      <c r="R16" s="4">
        <f>44980*0.3</f>
        <v>13494</v>
      </c>
      <c r="S16" s="1" t="s">
        <v>194</v>
      </c>
      <c r="T16" s="1" t="s">
        <v>195</v>
      </c>
      <c r="U16" s="1" t="s">
        <v>210</v>
      </c>
      <c r="V16" s="1" t="s">
        <v>209</v>
      </c>
      <c r="W16" s="4">
        <f>44980*0.7</f>
        <v>31486</v>
      </c>
      <c r="X16" s="1" t="s">
        <v>194</v>
      </c>
      <c r="Z16" s="5"/>
      <c r="AB16" s="4"/>
      <c r="AE16" s="5"/>
      <c r="AG16" s="4"/>
      <c r="AK16" s="5"/>
      <c r="AO16" s="5"/>
      <c r="AS16" s="5"/>
      <c r="AW16" s="5"/>
      <c r="BA16" s="5"/>
    </row>
    <row r="17" s="1" customFormat="1" ht="30" customHeight="1" spans="1:53">
      <c r="A17" s="8">
        <v>17</v>
      </c>
      <c r="B17" s="7" t="s">
        <v>211</v>
      </c>
      <c r="C17" s="7" t="s">
        <v>212</v>
      </c>
      <c r="D17" s="7" t="s">
        <v>150</v>
      </c>
      <c r="E17" s="7">
        <v>1</v>
      </c>
      <c r="F17" s="7">
        <v>9000</v>
      </c>
      <c r="G17" s="7">
        <f t="shared" si="0"/>
        <v>9000</v>
      </c>
      <c r="H17" s="9">
        <f>SUM(G17:G22)</f>
        <v>54600</v>
      </c>
      <c r="I17" s="26">
        <f t="shared" ref="I17:I22" si="5">R17</f>
        <v>8799</v>
      </c>
      <c r="J17" s="7">
        <f t="shared" si="2"/>
        <v>201</v>
      </c>
      <c r="K17" s="24">
        <f t="shared" si="3"/>
        <v>0.977666666666667</v>
      </c>
      <c r="L17" s="24" t="s">
        <v>133</v>
      </c>
      <c r="M17" s="24" t="s">
        <v>134</v>
      </c>
      <c r="N17" s="27" t="s">
        <v>213</v>
      </c>
      <c r="O17" s="1" t="s">
        <v>214</v>
      </c>
      <c r="P17" s="1" t="s">
        <v>215</v>
      </c>
      <c r="Q17" s="1" t="s">
        <v>216</v>
      </c>
      <c r="R17" s="4">
        <v>8799</v>
      </c>
      <c r="S17" s="1" t="s">
        <v>217</v>
      </c>
      <c r="U17" s="5"/>
      <c r="W17" s="4"/>
      <c r="Z17" s="5"/>
      <c r="AB17" s="4"/>
      <c r="AE17" s="5"/>
      <c r="AG17" s="4"/>
      <c r="AK17" s="5"/>
      <c r="AO17" s="5"/>
      <c r="AS17" s="5"/>
      <c r="AW17" s="5"/>
      <c r="BA17" s="5"/>
    </row>
    <row r="18" s="1" customFormat="1" ht="30" customHeight="1" spans="1:53">
      <c r="A18" s="8">
        <v>18</v>
      </c>
      <c r="B18" s="7" t="s">
        <v>211</v>
      </c>
      <c r="C18" s="7" t="s">
        <v>218</v>
      </c>
      <c r="D18" s="7" t="s">
        <v>150</v>
      </c>
      <c r="E18" s="7">
        <v>1</v>
      </c>
      <c r="F18" s="7">
        <v>4000</v>
      </c>
      <c r="G18" s="7">
        <f t="shared" si="0"/>
        <v>4000</v>
      </c>
      <c r="H18" s="10"/>
      <c r="I18" s="26">
        <f t="shared" si="5"/>
        <v>3899</v>
      </c>
      <c r="J18" s="7">
        <f t="shared" si="2"/>
        <v>101</v>
      </c>
      <c r="K18" s="24">
        <f t="shared" si="3"/>
        <v>0.97475</v>
      </c>
      <c r="L18" s="24" t="s">
        <v>133</v>
      </c>
      <c r="M18" s="24" t="s">
        <v>134</v>
      </c>
      <c r="N18" s="28"/>
      <c r="O18" s="1" t="s">
        <v>214</v>
      </c>
      <c r="P18" s="1" t="s">
        <v>219</v>
      </c>
      <c r="Q18" s="1" t="s">
        <v>220</v>
      </c>
      <c r="R18" s="4">
        <v>3899</v>
      </c>
      <c r="S18" s="1" t="s">
        <v>217</v>
      </c>
      <c r="U18" s="5"/>
      <c r="W18" s="4"/>
      <c r="Z18" s="5"/>
      <c r="AB18" s="4"/>
      <c r="AE18" s="5"/>
      <c r="AG18" s="4"/>
      <c r="AK18" s="5"/>
      <c r="AO18" s="5"/>
      <c r="AS18" s="5"/>
      <c r="AW18" s="5"/>
      <c r="BA18" s="5"/>
    </row>
    <row r="19" s="1" customFormat="1" ht="30" customHeight="1" spans="1:53">
      <c r="A19" s="8">
        <v>19</v>
      </c>
      <c r="B19" s="7" t="s">
        <v>211</v>
      </c>
      <c r="C19" s="7" t="s">
        <v>221</v>
      </c>
      <c r="D19" s="7" t="s">
        <v>150</v>
      </c>
      <c r="E19" s="7">
        <v>1</v>
      </c>
      <c r="F19" s="7">
        <v>9600</v>
      </c>
      <c r="G19" s="7">
        <f t="shared" si="0"/>
        <v>9600</v>
      </c>
      <c r="H19" s="10"/>
      <c r="I19" s="26">
        <f t="shared" si="5"/>
        <v>9359</v>
      </c>
      <c r="J19" s="7">
        <f t="shared" si="2"/>
        <v>241</v>
      </c>
      <c r="K19" s="24">
        <f t="shared" si="3"/>
        <v>0.974895833333333</v>
      </c>
      <c r="L19" s="24" t="s">
        <v>133</v>
      </c>
      <c r="M19" s="24" t="s">
        <v>134</v>
      </c>
      <c r="N19" s="28"/>
      <c r="O19" s="1" t="s">
        <v>214</v>
      </c>
      <c r="P19" s="1" t="s">
        <v>222</v>
      </c>
      <c r="Q19" s="1" t="s">
        <v>223</v>
      </c>
      <c r="R19" s="4">
        <v>9359</v>
      </c>
      <c r="S19" s="1" t="s">
        <v>217</v>
      </c>
      <c r="U19" s="5"/>
      <c r="W19" s="4"/>
      <c r="Z19" s="5"/>
      <c r="AB19" s="4"/>
      <c r="AE19" s="5"/>
      <c r="AG19" s="4"/>
      <c r="AK19" s="5"/>
      <c r="AO19" s="5"/>
      <c r="AS19" s="5"/>
      <c r="AW19" s="5"/>
      <c r="BA19" s="5"/>
    </row>
    <row r="20" s="1" customFormat="1" ht="30" customHeight="1" spans="1:53">
      <c r="A20" s="8">
        <v>10</v>
      </c>
      <c r="B20" s="7" t="s">
        <v>224</v>
      </c>
      <c r="C20" s="7" t="s">
        <v>225</v>
      </c>
      <c r="D20" s="7" t="s">
        <v>132</v>
      </c>
      <c r="E20" s="7">
        <v>1</v>
      </c>
      <c r="F20" s="7">
        <v>5000</v>
      </c>
      <c r="G20" s="7">
        <f t="shared" si="0"/>
        <v>5000</v>
      </c>
      <c r="H20" s="10"/>
      <c r="I20" s="26">
        <f t="shared" si="5"/>
        <v>3200</v>
      </c>
      <c r="J20" s="7">
        <f t="shared" si="2"/>
        <v>1800</v>
      </c>
      <c r="K20" s="24">
        <f t="shared" si="3"/>
        <v>0.64</v>
      </c>
      <c r="L20" s="24" t="s">
        <v>133</v>
      </c>
      <c r="M20" s="24" t="s">
        <v>134</v>
      </c>
      <c r="N20" s="28"/>
      <c r="O20" s="25" t="s">
        <v>179</v>
      </c>
      <c r="P20" s="1" t="s">
        <v>226</v>
      </c>
      <c r="Q20" s="1" t="s">
        <v>227</v>
      </c>
      <c r="R20" s="4">
        <v>3200</v>
      </c>
      <c r="S20" s="1" t="s">
        <v>177</v>
      </c>
      <c r="U20" s="5"/>
      <c r="W20" s="4"/>
      <c r="Z20" s="5"/>
      <c r="AB20" s="4"/>
      <c r="AE20" s="5"/>
      <c r="AG20" s="4"/>
      <c r="AK20" s="5"/>
      <c r="AO20" s="5"/>
      <c r="AS20" s="5"/>
      <c r="AW20" s="5"/>
      <c r="BA20" s="5"/>
    </row>
    <row r="21" s="1" customFormat="1" ht="30" customHeight="1" spans="1:53">
      <c r="A21" s="8">
        <v>11</v>
      </c>
      <c r="B21" s="7" t="s">
        <v>224</v>
      </c>
      <c r="C21" s="7" t="s">
        <v>228</v>
      </c>
      <c r="D21" s="7" t="s">
        <v>132</v>
      </c>
      <c r="E21" s="7">
        <v>1</v>
      </c>
      <c r="F21" s="7">
        <v>2000</v>
      </c>
      <c r="G21" s="7">
        <f t="shared" si="0"/>
        <v>2000</v>
      </c>
      <c r="H21" s="10"/>
      <c r="I21" s="26">
        <f t="shared" si="5"/>
        <v>1999</v>
      </c>
      <c r="J21" s="7">
        <f t="shared" si="2"/>
        <v>1</v>
      </c>
      <c r="K21" s="24">
        <f t="shared" si="3"/>
        <v>0.9995</v>
      </c>
      <c r="L21" s="24" t="s">
        <v>133</v>
      </c>
      <c r="M21" s="24" t="s">
        <v>134</v>
      </c>
      <c r="N21" s="28"/>
      <c r="O21" s="25" t="s">
        <v>151</v>
      </c>
      <c r="P21" s="1" t="s">
        <v>229</v>
      </c>
      <c r="Q21" s="1" t="s">
        <v>230</v>
      </c>
      <c r="R21" s="4">
        <v>1999</v>
      </c>
      <c r="S21" s="1" t="s">
        <v>177</v>
      </c>
      <c r="U21" s="5"/>
      <c r="W21" s="4"/>
      <c r="Z21" s="5"/>
      <c r="AB21" s="4"/>
      <c r="AE21" s="5"/>
      <c r="AG21" s="4"/>
      <c r="AK21" s="5"/>
      <c r="AO21" s="5"/>
      <c r="AS21" s="5"/>
      <c r="AW21" s="5"/>
      <c r="BA21" s="5"/>
    </row>
    <row r="22" s="1" customFormat="1" ht="30" customHeight="1" spans="1:53">
      <c r="A22" s="8">
        <v>20</v>
      </c>
      <c r="B22" s="7" t="s">
        <v>231</v>
      </c>
      <c r="C22" s="7" t="s">
        <v>232</v>
      </c>
      <c r="D22" s="7" t="s">
        <v>150</v>
      </c>
      <c r="E22" s="7">
        <v>5</v>
      </c>
      <c r="F22" s="7">
        <v>5000</v>
      </c>
      <c r="G22" s="7">
        <f t="shared" si="0"/>
        <v>25000</v>
      </c>
      <c r="H22" s="11"/>
      <c r="I22" s="26">
        <f t="shared" si="5"/>
        <v>23995</v>
      </c>
      <c r="J22" s="7">
        <f t="shared" si="2"/>
        <v>1005</v>
      </c>
      <c r="K22" s="24">
        <f t="shared" si="3"/>
        <v>0.9598</v>
      </c>
      <c r="L22" s="24" t="s">
        <v>133</v>
      </c>
      <c r="M22" s="24" t="s">
        <v>134</v>
      </c>
      <c r="N22" s="29"/>
      <c r="O22" s="25" t="s">
        <v>214</v>
      </c>
      <c r="P22" s="1" t="s">
        <v>233</v>
      </c>
      <c r="Q22" s="1" t="s">
        <v>234</v>
      </c>
      <c r="R22" s="4">
        <v>23995</v>
      </c>
      <c r="S22" s="1" t="s">
        <v>217</v>
      </c>
      <c r="W22" s="4"/>
      <c r="Z22" s="5"/>
      <c r="AB22" s="4"/>
      <c r="AE22" s="5"/>
      <c r="AG22" s="4"/>
      <c r="AK22" s="5"/>
      <c r="AO22" s="5"/>
      <c r="AS22" s="5"/>
      <c r="AW22" s="5"/>
      <c r="BA22" s="5"/>
    </row>
    <row r="23" s="1" customFormat="1" ht="30" customHeight="1" spans="1:53">
      <c r="A23" s="8">
        <v>21</v>
      </c>
      <c r="B23" s="7" t="s">
        <v>235</v>
      </c>
      <c r="C23" s="7" t="s">
        <v>236</v>
      </c>
      <c r="D23" s="7" t="s">
        <v>150</v>
      </c>
      <c r="E23" s="7">
        <v>51</v>
      </c>
      <c r="F23" s="7">
        <v>6000</v>
      </c>
      <c r="G23" s="7">
        <f t="shared" si="0"/>
        <v>306000</v>
      </c>
      <c r="H23" s="9">
        <f>SUM(G23:G27)</f>
        <v>399000</v>
      </c>
      <c r="I23" s="26">
        <f t="shared" ref="I23:I27" si="6">R23+W23</f>
        <v>298962</v>
      </c>
      <c r="J23" s="7">
        <f t="shared" si="2"/>
        <v>7038</v>
      </c>
      <c r="K23" s="24">
        <f t="shared" si="3"/>
        <v>0.977</v>
      </c>
      <c r="L23" s="24" t="s">
        <v>133</v>
      </c>
      <c r="M23" s="24" t="s">
        <v>134</v>
      </c>
      <c r="N23" s="27" t="s">
        <v>237</v>
      </c>
      <c r="O23" s="25" t="s">
        <v>238</v>
      </c>
      <c r="P23" s="1" t="s">
        <v>239</v>
      </c>
      <c r="Q23" s="1" t="s">
        <v>240</v>
      </c>
      <c r="R23" s="4">
        <v>89688.6</v>
      </c>
      <c r="S23" s="1" t="s">
        <v>241</v>
      </c>
      <c r="T23" s="1" t="s">
        <v>242</v>
      </c>
      <c r="U23" s="1" t="s">
        <v>243</v>
      </c>
      <c r="V23" s="1" t="s">
        <v>240</v>
      </c>
      <c r="W23" s="4">
        <f>51*5862*70%</f>
        <v>209273.4</v>
      </c>
      <c r="X23" s="1" t="s">
        <v>241</v>
      </c>
      <c r="Z23" s="5"/>
      <c r="AB23" s="4"/>
      <c r="AE23" s="5"/>
      <c r="AG23" s="4"/>
      <c r="AK23" s="5"/>
      <c r="AO23" s="5"/>
      <c r="AS23" s="5"/>
      <c r="AW23" s="5"/>
      <c r="BA23" s="5"/>
    </row>
    <row r="24" s="1" customFormat="1" ht="30" customHeight="1" spans="1:53">
      <c r="A24" s="8">
        <v>22</v>
      </c>
      <c r="B24" s="7" t="s">
        <v>244</v>
      </c>
      <c r="C24" s="7" t="s">
        <v>245</v>
      </c>
      <c r="D24" s="7" t="s">
        <v>150</v>
      </c>
      <c r="E24" s="7">
        <v>4</v>
      </c>
      <c r="F24" s="7">
        <v>6000</v>
      </c>
      <c r="G24" s="7">
        <f t="shared" si="0"/>
        <v>24000</v>
      </c>
      <c r="H24" s="10"/>
      <c r="I24" s="26">
        <f t="shared" si="6"/>
        <v>23136</v>
      </c>
      <c r="J24" s="7">
        <f t="shared" si="2"/>
        <v>864</v>
      </c>
      <c r="K24" s="24">
        <f t="shared" si="3"/>
        <v>0.964</v>
      </c>
      <c r="L24" s="24" t="s">
        <v>133</v>
      </c>
      <c r="M24" s="24" t="s">
        <v>134</v>
      </c>
      <c r="N24" s="28"/>
      <c r="O24" s="25" t="s">
        <v>238</v>
      </c>
      <c r="P24" s="1" t="s">
        <v>246</v>
      </c>
      <c r="Q24" s="1" t="s">
        <v>247</v>
      </c>
      <c r="R24" s="4">
        <v>6940.8</v>
      </c>
      <c r="S24" s="1" t="s">
        <v>241</v>
      </c>
      <c r="T24" s="1" t="s">
        <v>242</v>
      </c>
      <c r="U24" s="1" t="s">
        <v>248</v>
      </c>
      <c r="V24" s="1" t="s">
        <v>247</v>
      </c>
      <c r="W24" s="4">
        <f>4*5784*0.7</f>
        <v>16195.2</v>
      </c>
      <c r="X24" s="1" t="s">
        <v>241</v>
      </c>
      <c r="Z24" s="5"/>
      <c r="AB24" s="4"/>
      <c r="AE24" s="5"/>
      <c r="AG24" s="4"/>
      <c r="AK24" s="5"/>
      <c r="AO24" s="5"/>
      <c r="AS24" s="5"/>
      <c r="AW24" s="5"/>
      <c r="BA24" s="5"/>
    </row>
    <row r="25" s="1" customFormat="1" ht="30" customHeight="1" spans="1:53">
      <c r="A25" s="8">
        <v>23</v>
      </c>
      <c r="B25" s="7" t="s">
        <v>244</v>
      </c>
      <c r="C25" s="7" t="s">
        <v>249</v>
      </c>
      <c r="D25" s="7" t="s">
        <v>150</v>
      </c>
      <c r="E25" s="7">
        <v>2</v>
      </c>
      <c r="F25" s="7">
        <v>8000</v>
      </c>
      <c r="G25" s="7">
        <f t="shared" si="0"/>
        <v>16000</v>
      </c>
      <c r="H25" s="10"/>
      <c r="I25" s="26">
        <f t="shared" si="6"/>
        <v>15600</v>
      </c>
      <c r="J25" s="7">
        <f t="shared" si="2"/>
        <v>400</v>
      </c>
      <c r="K25" s="24">
        <f t="shared" si="3"/>
        <v>0.975</v>
      </c>
      <c r="L25" s="24" t="s">
        <v>133</v>
      </c>
      <c r="M25" s="24" t="s">
        <v>134</v>
      </c>
      <c r="N25" s="28"/>
      <c r="O25" s="25" t="s">
        <v>238</v>
      </c>
      <c r="P25" s="1" t="s">
        <v>250</v>
      </c>
      <c r="Q25" s="1" t="s">
        <v>251</v>
      </c>
      <c r="R25" s="4">
        <v>4680</v>
      </c>
      <c r="S25" s="1" t="s">
        <v>241</v>
      </c>
      <c r="T25" s="1" t="s">
        <v>242</v>
      </c>
      <c r="U25" s="1" t="s">
        <v>252</v>
      </c>
      <c r="V25" s="1" t="s">
        <v>251</v>
      </c>
      <c r="W25" s="4">
        <f>2*7800*0.7</f>
        <v>10920</v>
      </c>
      <c r="X25" s="1" t="s">
        <v>241</v>
      </c>
      <c r="Z25" s="5"/>
      <c r="AB25" s="4"/>
      <c r="AE25" s="5"/>
      <c r="AG25" s="4"/>
      <c r="AK25" s="5"/>
      <c r="AO25" s="5"/>
      <c r="AS25" s="5"/>
      <c r="AW25" s="5"/>
      <c r="BA25" s="5"/>
    </row>
    <row r="26" s="1" customFormat="1" ht="30" customHeight="1" spans="1:53">
      <c r="A26" s="8">
        <v>24</v>
      </c>
      <c r="B26" s="7" t="s">
        <v>253</v>
      </c>
      <c r="C26" s="7" t="s">
        <v>254</v>
      </c>
      <c r="D26" s="7" t="s">
        <v>132</v>
      </c>
      <c r="E26" s="7">
        <v>1</v>
      </c>
      <c r="F26" s="7">
        <v>38000</v>
      </c>
      <c r="G26" s="7">
        <f t="shared" si="0"/>
        <v>38000</v>
      </c>
      <c r="H26" s="10"/>
      <c r="I26" s="26">
        <f t="shared" si="6"/>
        <v>34500</v>
      </c>
      <c r="J26" s="7">
        <f t="shared" si="2"/>
        <v>3500</v>
      </c>
      <c r="K26" s="24">
        <f t="shared" si="3"/>
        <v>0.907894736842105</v>
      </c>
      <c r="L26" s="24" t="s">
        <v>133</v>
      </c>
      <c r="M26" s="24" t="s">
        <v>134</v>
      </c>
      <c r="N26" s="28"/>
      <c r="O26" s="25" t="s">
        <v>238</v>
      </c>
      <c r="P26" s="1" t="s">
        <v>255</v>
      </c>
      <c r="Q26" s="1" t="s">
        <v>256</v>
      </c>
      <c r="R26" s="4">
        <v>10350</v>
      </c>
      <c r="S26" s="1" t="s">
        <v>241</v>
      </c>
      <c r="T26" s="1" t="s">
        <v>242</v>
      </c>
      <c r="U26" s="1" t="s">
        <v>257</v>
      </c>
      <c r="V26" s="1" t="s">
        <v>256</v>
      </c>
      <c r="W26" s="4">
        <f>1*34500*0.7</f>
        <v>24150</v>
      </c>
      <c r="X26" s="1" t="s">
        <v>241</v>
      </c>
      <c r="Z26" s="5"/>
      <c r="AB26" s="4"/>
      <c r="AE26" s="5"/>
      <c r="AG26" s="4"/>
      <c r="AK26" s="5"/>
      <c r="AO26" s="5"/>
      <c r="AS26" s="5"/>
      <c r="AW26" s="5"/>
      <c r="BA26" s="5"/>
    </row>
    <row r="27" s="1" customFormat="1" ht="30" customHeight="1" spans="1:53">
      <c r="A27" s="8">
        <v>25</v>
      </c>
      <c r="B27" s="7" t="s">
        <v>258</v>
      </c>
      <c r="C27" s="7" t="s">
        <v>259</v>
      </c>
      <c r="D27" s="7" t="s">
        <v>132</v>
      </c>
      <c r="E27" s="7">
        <v>1</v>
      </c>
      <c r="F27" s="7">
        <v>15000</v>
      </c>
      <c r="G27" s="7">
        <f t="shared" si="0"/>
        <v>15000</v>
      </c>
      <c r="H27" s="11"/>
      <c r="I27" s="26">
        <f t="shared" si="6"/>
        <v>14500</v>
      </c>
      <c r="J27" s="7">
        <f t="shared" si="2"/>
        <v>500</v>
      </c>
      <c r="K27" s="24">
        <f t="shared" si="3"/>
        <v>0.966666666666667</v>
      </c>
      <c r="L27" s="24" t="s">
        <v>133</v>
      </c>
      <c r="M27" s="24" t="s">
        <v>134</v>
      </c>
      <c r="N27" s="29"/>
      <c r="O27" s="25" t="s">
        <v>238</v>
      </c>
      <c r="P27" s="1" t="s">
        <v>260</v>
      </c>
      <c r="Q27" s="1" t="s">
        <v>261</v>
      </c>
      <c r="R27" s="4">
        <v>4350</v>
      </c>
      <c r="S27" s="1" t="s">
        <v>241</v>
      </c>
      <c r="T27" s="1" t="s">
        <v>242</v>
      </c>
      <c r="U27" s="1" t="s">
        <v>262</v>
      </c>
      <c r="V27" s="1" t="s">
        <v>261</v>
      </c>
      <c r="W27" s="4">
        <f>14500*0.7</f>
        <v>10150</v>
      </c>
      <c r="X27" s="1" t="s">
        <v>241</v>
      </c>
      <c r="Z27" s="5"/>
      <c r="AB27" s="4"/>
      <c r="AE27" s="5"/>
      <c r="AG27" s="4"/>
      <c r="AK27" s="5"/>
      <c r="AO27" s="5"/>
      <c r="AS27" s="5"/>
      <c r="AW27" s="5"/>
      <c r="BA27" s="5"/>
    </row>
    <row r="28" s="1" customFormat="1" ht="30" customHeight="1" spans="1:53">
      <c r="A28" s="8">
        <v>26</v>
      </c>
      <c r="B28" s="7" t="s">
        <v>263</v>
      </c>
      <c r="C28" s="7" t="s">
        <v>264</v>
      </c>
      <c r="D28" s="7" t="s">
        <v>265</v>
      </c>
      <c r="E28" s="7">
        <v>1</v>
      </c>
      <c r="F28" s="7">
        <v>15400</v>
      </c>
      <c r="G28" s="7">
        <f t="shared" si="0"/>
        <v>15400</v>
      </c>
      <c r="H28" s="7">
        <v>15400</v>
      </c>
      <c r="I28" s="26">
        <f t="shared" ref="I28:I44" si="7">R28</f>
        <v>15400</v>
      </c>
      <c r="J28" s="7">
        <f t="shared" si="2"/>
        <v>0</v>
      </c>
      <c r="K28" s="24">
        <f t="shared" si="3"/>
        <v>1</v>
      </c>
      <c r="L28" s="24" t="s">
        <v>133</v>
      </c>
      <c r="M28" s="24" t="s">
        <v>134</v>
      </c>
      <c r="N28" s="26" t="s">
        <v>266</v>
      </c>
      <c r="O28" s="25" t="s">
        <v>267</v>
      </c>
      <c r="P28" s="1" t="s">
        <v>268</v>
      </c>
      <c r="Q28" s="1" t="s">
        <v>268</v>
      </c>
      <c r="R28" s="4">
        <v>15400</v>
      </c>
      <c r="S28" s="1" t="s">
        <v>269</v>
      </c>
      <c r="U28" s="5"/>
      <c r="W28" s="4"/>
      <c r="Z28" s="5"/>
      <c r="AB28" s="4"/>
      <c r="AE28" s="5"/>
      <c r="AG28" s="4"/>
      <c r="AK28" s="5"/>
      <c r="AO28" s="5"/>
      <c r="AS28" s="5"/>
      <c r="AW28" s="5"/>
      <c r="BA28" s="5"/>
    </row>
    <row r="29" s="1" customFormat="1" ht="30" customHeight="1" spans="1:53">
      <c r="A29" s="8">
        <v>27</v>
      </c>
      <c r="B29" s="7" t="s">
        <v>270</v>
      </c>
      <c r="C29" s="7" t="s">
        <v>271</v>
      </c>
      <c r="D29" s="7" t="s">
        <v>150</v>
      </c>
      <c r="E29" s="7">
        <v>3</v>
      </c>
      <c r="F29" s="7">
        <v>13000</v>
      </c>
      <c r="G29" s="7">
        <f t="shared" si="0"/>
        <v>39000</v>
      </c>
      <c r="H29" s="7">
        <f>G29</f>
        <v>39000</v>
      </c>
      <c r="I29" s="26">
        <f t="shared" si="7"/>
        <v>39000</v>
      </c>
      <c r="J29" s="7">
        <f t="shared" si="2"/>
        <v>0</v>
      </c>
      <c r="K29" s="24">
        <f t="shared" si="3"/>
        <v>1</v>
      </c>
      <c r="L29" s="24" t="s">
        <v>133</v>
      </c>
      <c r="M29" s="24" t="s">
        <v>134</v>
      </c>
      <c r="N29" s="26" t="s">
        <v>272</v>
      </c>
      <c r="O29" s="25" t="s">
        <v>136</v>
      </c>
      <c r="P29" s="1" t="s">
        <v>273</v>
      </c>
      <c r="Q29" s="1" t="s">
        <v>274</v>
      </c>
      <c r="R29" s="4">
        <v>39000</v>
      </c>
      <c r="S29" s="1" t="s">
        <v>139</v>
      </c>
      <c r="U29" s="5"/>
      <c r="W29" s="4"/>
      <c r="Z29" s="5"/>
      <c r="AB29" s="4"/>
      <c r="AE29" s="5"/>
      <c r="AG29" s="4"/>
      <c r="AK29" s="5"/>
      <c r="AO29" s="5"/>
      <c r="AS29" s="5"/>
      <c r="AW29" s="5"/>
      <c r="BA29" s="5"/>
    </row>
    <row r="30" s="1" customFormat="1" ht="30" customHeight="1" spans="1:53">
      <c r="A30" s="8">
        <v>28</v>
      </c>
      <c r="B30" s="14" t="s">
        <v>275</v>
      </c>
      <c r="C30" s="14" t="s">
        <v>276</v>
      </c>
      <c r="D30" s="14" t="s">
        <v>150</v>
      </c>
      <c r="E30" s="14">
        <v>25</v>
      </c>
      <c r="F30" s="14">
        <v>10000</v>
      </c>
      <c r="G30" s="14">
        <f t="shared" si="0"/>
        <v>250000</v>
      </c>
      <c r="H30" s="14"/>
      <c r="I30" s="26">
        <f t="shared" si="7"/>
        <v>250000</v>
      </c>
      <c r="J30" s="14">
        <f t="shared" si="2"/>
        <v>0</v>
      </c>
      <c r="K30" s="30">
        <f t="shared" si="3"/>
        <v>1</v>
      </c>
      <c r="L30" s="30" t="s">
        <v>133</v>
      </c>
      <c r="M30" s="30" t="s">
        <v>277</v>
      </c>
      <c r="N30" s="26" t="s">
        <v>278</v>
      </c>
      <c r="O30" s="25" t="s">
        <v>279</v>
      </c>
      <c r="P30" s="1" t="s">
        <v>280</v>
      </c>
      <c r="Q30" s="1" t="s">
        <v>281</v>
      </c>
      <c r="R30" s="4">
        <v>250000</v>
      </c>
      <c r="S30" s="1" t="s">
        <v>282</v>
      </c>
      <c r="U30" s="5"/>
      <c r="W30" s="4"/>
      <c r="Z30" s="5"/>
      <c r="AB30" s="4"/>
      <c r="AE30" s="5"/>
      <c r="AG30" s="4"/>
      <c r="AK30" s="5"/>
      <c r="AO30" s="5"/>
      <c r="AS30" s="5"/>
      <c r="AW30" s="5"/>
      <c r="BA30" s="5"/>
    </row>
    <row r="31" s="1" customFormat="1" ht="30" customHeight="1" spans="1:53">
      <c r="A31" s="8">
        <v>29</v>
      </c>
      <c r="B31" s="15" t="s">
        <v>283</v>
      </c>
      <c r="C31" s="15" t="s">
        <v>283</v>
      </c>
      <c r="D31" s="15" t="s">
        <v>150</v>
      </c>
      <c r="E31" s="15">
        <v>32</v>
      </c>
      <c r="F31" s="15">
        <v>6000</v>
      </c>
      <c r="G31" s="15">
        <f t="shared" si="0"/>
        <v>192000</v>
      </c>
      <c r="H31" s="14"/>
      <c r="I31" s="26">
        <f t="shared" si="7"/>
        <v>190336</v>
      </c>
      <c r="J31" s="14">
        <f t="shared" si="2"/>
        <v>1664</v>
      </c>
      <c r="K31" s="30">
        <f t="shared" si="3"/>
        <v>0.991333333333333</v>
      </c>
      <c r="L31" s="30" t="s">
        <v>133</v>
      </c>
      <c r="M31" s="30" t="s">
        <v>284</v>
      </c>
      <c r="N31" s="26" t="s">
        <v>285</v>
      </c>
      <c r="O31" s="1" t="s">
        <v>286</v>
      </c>
      <c r="P31" s="1" t="s">
        <v>287</v>
      </c>
      <c r="Q31" s="1" t="s">
        <v>288</v>
      </c>
      <c r="R31" s="4">
        <v>190336</v>
      </c>
      <c r="S31" s="1" t="s">
        <v>282</v>
      </c>
      <c r="U31" s="5"/>
      <c r="W31" s="4"/>
      <c r="Z31" s="5"/>
      <c r="AB31" s="4"/>
      <c r="AE31" s="5"/>
      <c r="AG31" s="4"/>
      <c r="AK31" s="5"/>
      <c r="AO31" s="5"/>
      <c r="AS31" s="5"/>
      <c r="AW31" s="5"/>
      <c r="BA31" s="5"/>
    </row>
    <row r="32" s="1" customFormat="1" ht="30" customHeight="1" spans="1:53">
      <c r="A32" s="8">
        <v>30</v>
      </c>
      <c r="B32" s="14" t="s">
        <v>289</v>
      </c>
      <c r="C32" s="14" t="s">
        <v>290</v>
      </c>
      <c r="D32" s="14" t="s">
        <v>150</v>
      </c>
      <c r="E32" s="16">
        <v>12</v>
      </c>
      <c r="F32" s="16">
        <v>6600</v>
      </c>
      <c r="G32" s="16">
        <f t="shared" si="0"/>
        <v>79200</v>
      </c>
      <c r="H32" s="17">
        <f>SUM(G32:G34)</f>
        <v>127200</v>
      </c>
      <c r="I32" s="26">
        <f t="shared" si="7"/>
        <v>41400</v>
      </c>
      <c r="J32" s="14">
        <f t="shared" si="2"/>
        <v>37800</v>
      </c>
      <c r="K32" s="30">
        <f t="shared" si="3"/>
        <v>0.522727272727273</v>
      </c>
      <c r="L32" s="30" t="s">
        <v>133</v>
      </c>
      <c r="M32" s="30" t="s">
        <v>291</v>
      </c>
      <c r="N32" s="27" t="s">
        <v>292</v>
      </c>
      <c r="O32" s="25" t="s">
        <v>242</v>
      </c>
      <c r="P32" s="1" t="s">
        <v>293</v>
      </c>
      <c r="Q32" s="1" t="s">
        <v>294</v>
      </c>
      <c r="R32" s="4">
        <v>41400</v>
      </c>
      <c r="S32" s="1" t="s">
        <v>295</v>
      </c>
      <c r="U32" s="5"/>
      <c r="W32" s="4"/>
      <c r="Z32" s="5"/>
      <c r="AB32" s="4"/>
      <c r="AE32" s="5"/>
      <c r="AG32" s="4"/>
      <c r="AK32" s="5"/>
      <c r="AO32" s="5"/>
      <c r="AS32" s="5"/>
      <c r="AW32" s="5"/>
      <c r="BA32" s="5"/>
    </row>
    <row r="33" s="1" customFormat="1" ht="30" customHeight="1" spans="1:53">
      <c r="A33" s="8">
        <v>31</v>
      </c>
      <c r="B33" s="14" t="s">
        <v>296</v>
      </c>
      <c r="C33" s="14" t="s">
        <v>297</v>
      </c>
      <c r="D33" s="14" t="s">
        <v>150</v>
      </c>
      <c r="E33" s="16">
        <v>10</v>
      </c>
      <c r="F33" s="16">
        <v>3800</v>
      </c>
      <c r="G33" s="16">
        <f t="shared" si="0"/>
        <v>38000</v>
      </c>
      <c r="H33" s="18"/>
      <c r="I33" s="26">
        <f t="shared" si="7"/>
        <v>21500</v>
      </c>
      <c r="J33" s="14">
        <f t="shared" si="2"/>
        <v>16500</v>
      </c>
      <c r="K33" s="30">
        <f t="shared" si="3"/>
        <v>0.565789473684211</v>
      </c>
      <c r="L33" s="30" t="s">
        <v>133</v>
      </c>
      <c r="M33" s="30" t="s">
        <v>298</v>
      </c>
      <c r="N33" s="28"/>
      <c r="O33" s="25" t="s">
        <v>242</v>
      </c>
      <c r="P33" s="1" t="s">
        <v>299</v>
      </c>
      <c r="Q33" s="1" t="s">
        <v>300</v>
      </c>
      <c r="R33" s="4">
        <v>21500</v>
      </c>
      <c r="S33" s="1" t="s">
        <v>295</v>
      </c>
      <c r="U33" s="5"/>
      <c r="W33" s="4"/>
      <c r="Z33" s="5"/>
      <c r="AB33" s="4"/>
      <c r="AE33" s="5"/>
      <c r="AG33" s="4"/>
      <c r="AK33" s="5"/>
      <c r="AO33" s="5"/>
      <c r="AS33" s="5"/>
      <c r="AW33" s="5"/>
      <c r="BA33" s="5"/>
    </row>
    <row r="34" s="1" customFormat="1" ht="30" customHeight="1" spans="1:53">
      <c r="A34" s="8">
        <v>32</v>
      </c>
      <c r="B34" s="14" t="s">
        <v>301</v>
      </c>
      <c r="C34" s="14" t="s">
        <v>302</v>
      </c>
      <c r="D34" s="14" t="s">
        <v>150</v>
      </c>
      <c r="E34" s="16">
        <v>1</v>
      </c>
      <c r="F34" s="16">
        <v>10000</v>
      </c>
      <c r="G34" s="16">
        <f t="shared" si="0"/>
        <v>10000</v>
      </c>
      <c r="H34" s="19"/>
      <c r="I34" s="26">
        <f t="shared" si="7"/>
        <v>6800</v>
      </c>
      <c r="J34" s="14">
        <f t="shared" si="2"/>
        <v>3200</v>
      </c>
      <c r="K34" s="30">
        <f t="shared" si="3"/>
        <v>0.68</v>
      </c>
      <c r="L34" s="30" t="s">
        <v>133</v>
      </c>
      <c r="M34" s="30" t="s">
        <v>303</v>
      </c>
      <c r="N34" s="29"/>
      <c r="O34" s="25" t="s">
        <v>242</v>
      </c>
      <c r="P34" s="1" t="s">
        <v>304</v>
      </c>
      <c r="Q34" s="1" t="s">
        <v>305</v>
      </c>
      <c r="R34" s="4">
        <v>6800</v>
      </c>
      <c r="S34" s="1" t="s">
        <v>295</v>
      </c>
      <c r="U34" s="5"/>
      <c r="W34" s="4"/>
      <c r="Z34" s="5"/>
      <c r="AB34" s="4"/>
      <c r="AE34" s="5"/>
      <c r="AG34" s="4"/>
      <c r="AK34" s="5"/>
      <c r="AO34" s="5"/>
      <c r="AS34" s="5"/>
      <c r="AW34" s="5"/>
      <c r="BA34" s="5"/>
    </row>
    <row r="35" s="1" customFormat="1" ht="30" customHeight="1" spans="1:53">
      <c r="A35" s="8">
        <v>33</v>
      </c>
      <c r="B35" s="14" t="s">
        <v>306</v>
      </c>
      <c r="C35" s="14" t="s">
        <v>307</v>
      </c>
      <c r="D35" s="14" t="s">
        <v>150</v>
      </c>
      <c r="E35" s="14">
        <v>1</v>
      </c>
      <c r="F35" s="14">
        <v>9000</v>
      </c>
      <c r="G35" s="14">
        <f t="shared" si="0"/>
        <v>9000</v>
      </c>
      <c r="H35" s="14">
        <f>G35</f>
        <v>9000</v>
      </c>
      <c r="I35" s="26">
        <f t="shared" si="7"/>
        <v>8300</v>
      </c>
      <c r="J35" s="14">
        <f t="shared" si="2"/>
        <v>700</v>
      </c>
      <c r="K35" s="30">
        <f t="shared" si="3"/>
        <v>0.922222222222222</v>
      </c>
      <c r="L35" s="30" t="s">
        <v>133</v>
      </c>
      <c r="M35" s="30" t="s">
        <v>308</v>
      </c>
      <c r="N35" s="26" t="s">
        <v>309</v>
      </c>
      <c r="O35" s="25" t="s">
        <v>310</v>
      </c>
      <c r="P35" s="1" t="s">
        <v>311</v>
      </c>
      <c r="Q35" s="1" t="s">
        <v>312</v>
      </c>
      <c r="R35" s="4">
        <v>8300</v>
      </c>
      <c r="S35" s="1" t="s">
        <v>313</v>
      </c>
      <c r="U35" s="5"/>
      <c r="W35" s="4"/>
      <c r="Z35" s="5"/>
      <c r="AB35" s="4"/>
      <c r="AE35" s="5"/>
      <c r="AG35" s="4"/>
      <c r="AK35" s="5"/>
      <c r="AO35" s="5"/>
      <c r="AS35" s="5"/>
      <c r="AW35" s="5"/>
      <c r="BA35" s="5"/>
    </row>
    <row r="36" s="1" customFormat="1" ht="30" customHeight="1" spans="1:53">
      <c r="A36" s="8">
        <v>34</v>
      </c>
      <c r="B36" s="20" t="s">
        <v>314</v>
      </c>
      <c r="C36" s="20" t="s">
        <v>315</v>
      </c>
      <c r="D36" s="20" t="s">
        <v>316</v>
      </c>
      <c r="E36" s="20">
        <v>21</v>
      </c>
      <c r="F36" s="20">
        <v>1000</v>
      </c>
      <c r="G36" s="20">
        <f t="shared" si="0"/>
        <v>21000</v>
      </c>
      <c r="H36" s="17">
        <f>SUM(G36:G44)</f>
        <v>161700</v>
      </c>
      <c r="I36" s="26">
        <f t="shared" si="7"/>
        <v>17850</v>
      </c>
      <c r="J36" s="14">
        <f t="shared" si="2"/>
        <v>3150</v>
      </c>
      <c r="K36" s="24">
        <f t="shared" si="3"/>
        <v>0.85</v>
      </c>
      <c r="L36" s="30" t="s">
        <v>133</v>
      </c>
      <c r="M36" s="30" t="s">
        <v>317</v>
      </c>
      <c r="N36" s="27" t="s">
        <v>318</v>
      </c>
      <c r="O36" s="25" t="s">
        <v>319</v>
      </c>
      <c r="P36" s="1" t="s">
        <v>320</v>
      </c>
      <c r="Q36" s="1" t="s">
        <v>321</v>
      </c>
      <c r="R36" s="4">
        <f>21*850</f>
        <v>17850</v>
      </c>
      <c r="S36" s="1" t="s">
        <v>322</v>
      </c>
      <c r="U36" s="5"/>
      <c r="W36" s="4"/>
      <c r="Z36" s="5"/>
      <c r="AB36" s="4"/>
      <c r="AE36" s="5"/>
      <c r="AG36" s="4"/>
      <c r="AK36" s="5"/>
      <c r="AO36" s="5"/>
      <c r="AS36" s="5"/>
      <c r="AW36" s="5"/>
      <c r="BA36" s="5"/>
    </row>
    <row r="37" s="1" customFormat="1" ht="30" customHeight="1" spans="1:53">
      <c r="A37" s="8">
        <v>35</v>
      </c>
      <c r="B37" s="14" t="s">
        <v>323</v>
      </c>
      <c r="C37" s="14" t="s">
        <v>324</v>
      </c>
      <c r="D37" s="14" t="s">
        <v>325</v>
      </c>
      <c r="E37" s="14">
        <v>73</v>
      </c>
      <c r="F37" s="14">
        <v>400</v>
      </c>
      <c r="G37" s="14">
        <f t="shared" si="0"/>
        <v>29200</v>
      </c>
      <c r="H37" s="18"/>
      <c r="I37" s="26">
        <f t="shared" si="7"/>
        <v>23800</v>
      </c>
      <c r="J37" s="14">
        <f t="shared" si="2"/>
        <v>5400</v>
      </c>
      <c r="K37" s="24">
        <f t="shared" si="3"/>
        <v>0.815068493150685</v>
      </c>
      <c r="L37" s="30" t="s">
        <v>133</v>
      </c>
      <c r="M37" s="30" t="s">
        <v>326</v>
      </c>
      <c r="N37" s="28"/>
      <c r="O37" s="25" t="s">
        <v>327</v>
      </c>
      <c r="P37" s="1" t="s">
        <v>328</v>
      </c>
      <c r="Q37" s="1" t="s">
        <v>329</v>
      </c>
      <c r="R37" s="4">
        <v>23800</v>
      </c>
      <c r="S37" s="1" t="s">
        <v>322</v>
      </c>
      <c r="U37" s="5"/>
      <c r="W37" s="4"/>
      <c r="Z37" s="5"/>
      <c r="AB37" s="4"/>
      <c r="AE37" s="5"/>
      <c r="AG37" s="4"/>
      <c r="AK37" s="5"/>
      <c r="AO37" s="5"/>
      <c r="AS37" s="5"/>
      <c r="AW37" s="5"/>
      <c r="BA37" s="5"/>
    </row>
    <row r="38" s="1" customFormat="1" ht="30" customHeight="1" spans="1:53">
      <c r="A38" s="8">
        <v>36</v>
      </c>
      <c r="B38" s="14" t="s">
        <v>330</v>
      </c>
      <c r="C38" s="14" t="s">
        <v>331</v>
      </c>
      <c r="D38" s="14" t="s">
        <v>325</v>
      </c>
      <c r="E38" s="14">
        <v>4</v>
      </c>
      <c r="F38" s="14">
        <v>700</v>
      </c>
      <c r="G38" s="14">
        <f t="shared" si="0"/>
        <v>2800</v>
      </c>
      <c r="H38" s="18"/>
      <c r="I38" s="26">
        <f t="shared" si="7"/>
        <v>2600</v>
      </c>
      <c r="J38" s="14">
        <f t="shared" si="2"/>
        <v>200</v>
      </c>
      <c r="K38" s="24">
        <f t="shared" si="3"/>
        <v>0.928571428571429</v>
      </c>
      <c r="L38" s="30" t="s">
        <v>133</v>
      </c>
      <c r="M38" s="30" t="s">
        <v>332</v>
      </c>
      <c r="N38" s="28"/>
      <c r="O38" s="25" t="s">
        <v>174</v>
      </c>
      <c r="P38" s="1" t="s">
        <v>333</v>
      </c>
      <c r="Q38" s="1" t="s">
        <v>334</v>
      </c>
      <c r="R38" s="4">
        <f>650*4</f>
        <v>2600</v>
      </c>
      <c r="S38" s="1" t="s">
        <v>322</v>
      </c>
      <c r="U38" s="5"/>
      <c r="W38" s="4"/>
      <c r="Z38" s="5"/>
      <c r="AB38" s="4"/>
      <c r="AE38" s="5"/>
      <c r="AG38" s="4"/>
      <c r="AK38" s="5"/>
      <c r="AO38" s="5"/>
      <c r="AS38" s="5"/>
      <c r="AW38" s="5"/>
      <c r="BA38" s="5"/>
    </row>
    <row r="39" s="1" customFormat="1" ht="30" customHeight="1" spans="1:53">
      <c r="A39" s="8">
        <v>37</v>
      </c>
      <c r="B39" s="21" t="s">
        <v>335</v>
      </c>
      <c r="C39" s="14" t="s">
        <v>336</v>
      </c>
      <c r="D39" s="14" t="s">
        <v>325</v>
      </c>
      <c r="E39" s="14">
        <v>73</v>
      </c>
      <c r="F39" s="14">
        <v>200</v>
      </c>
      <c r="G39" s="14">
        <f t="shared" si="0"/>
        <v>14600</v>
      </c>
      <c r="H39" s="18"/>
      <c r="I39" s="26">
        <f t="shared" si="7"/>
        <v>13860</v>
      </c>
      <c r="J39" s="14">
        <f t="shared" si="2"/>
        <v>740</v>
      </c>
      <c r="K39" s="24">
        <f t="shared" si="3"/>
        <v>0.949315068493151</v>
      </c>
      <c r="L39" s="30" t="s">
        <v>133</v>
      </c>
      <c r="M39" s="30" t="s">
        <v>337</v>
      </c>
      <c r="N39" s="28"/>
      <c r="O39" s="25" t="s">
        <v>327</v>
      </c>
      <c r="P39" s="1" t="s">
        <v>338</v>
      </c>
      <c r="Q39" s="1" t="s">
        <v>339</v>
      </c>
      <c r="R39" s="4">
        <f>420*33</f>
        <v>13860</v>
      </c>
      <c r="S39" s="1" t="s">
        <v>340</v>
      </c>
      <c r="U39" s="5"/>
      <c r="W39" s="4"/>
      <c r="Z39" s="5"/>
      <c r="AB39" s="4"/>
      <c r="AE39" s="5"/>
      <c r="AG39" s="4"/>
      <c r="AK39" s="5"/>
      <c r="AO39" s="5"/>
      <c r="AS39" s="5"/>
      <c r="AW39" s="5"/>
      <c r="BA39" s="5"/>
    </row>
    <row r="40" s="1" customFormat="1" ht="30" customHeight="1" spans="1:53">
      <c r="A40" s="8">
        <v>38</v>
      </c>
      <c r="B40" s="20" t="s">
        <v>341</v>
      </c>
      <c r="C40" s="22" t="s">
        <v>342</v>
      </c>
      <c r="D40" s="20" t="s">
        <v>325</v>
      </c>
      <c r="E40" s="20">
        <v>2</v>
      </c>
      <c r="F40" s="20">
        <v>2400</v>
      </c>
      <c r="G40" s="20">
        <f t="shared" si="0"/>
        <v>4800</v>
      </c>
      <c r="H40" s="18"/>
      <c r="I40" s="26">
        <f t="shared" si="7"/>
        <v>4800</v>
      </c>
      <c r="J40" s="14">
        <f t="shared" si="2"/>
        <v>0</v>
      </c>
      <c r="K40" s="24">
        <f t="shared" si="3"/>
        <v>1</v>
      </c>
      <c r="L40" s="30" t="s">
        <v>133</v>
      </c>
      <c r="M40" s="30" t="s">
        <v>343</v>
      </c>
      <c r="N40" s="28"/>
      <c r="O40" s="25" t="s">
        <v>319</v>
      </c>
      <c r="P40" s="1" t="s">
        <v>344</v>
      </c>
      <c r="Q40" s="1" t="s">
        <v>345</v>
      </c>
      <c r="R40" s="4">
        <v>4800</v>
      </c>
      <c r="S40" s="1" t="s">
        <v>322</v>
      </c>
      <c r="U40" s="5"/>
      <c r="W40" s="4"/>
      <c r="Z40" s="5"/>
      <c r="AB40" s="4"/>
      <c r="AE40" s="5"/>
      <c r="AG40" s="4"/>
      <c r="AK40" s="5"/>
      <c r="AO40" s="5"/>
      <c r="AS40" s="5"/>
      <c r="AW40" s="5"/>
      <c r="BA40" s="5"/>
    </row>
    <row r="41" s="1" customFormat="1" ht="30" customHeight="1" spans="1:53">
      <c r="A41" s="8">
        <v>39</v>
      </c>
      <c r="B41" s="20" t="s">
        <v>346</v>
      </c>
      <c r="C41" s="22" t="s">
        <v>347</v>
      </c>
      <c r="D41" s="20" t="s">
        <v>325</v>
      </c>
      <c r="E41" s="20">
        <v>4</v>
      </c>
      <c r="F41" s="20">
        <v>1200</v>
      </c>
      <c r="G41" s="20">
        <f t="shared" si="0"/>
        <v>4800</v>
      </c>
      <c r="H41" s="18"/>
      <c r="I41" s="26">
        <f t="shared" si="7"/>
        <v>4800</v>
      </c>
      <c r="J41" s="14">
        <f t="shared" si="2"/>
        <v>0</v>
      </c>
      <c r="K41" s="24">
        <f t="shared" si="3"/>
        <v>1</v>
      </c>
      <c r="L41" s="30" t="s">
        <v>133</v>
      </c>
      <c r="M41" s="30" t="s">
        <v>348</v>
      </c>
      <c r="N41" s="28"/>
      <c r="O41" s="25" t="s">
        <v>319</v>
      </c>
      <c r="P41" s="1" t="s">
        <v>349</v>
      </c>
      <c r="Q41" s="1" t="s">
        <v>350</v>
      </c>
      <c r="R41" s="4">
        <v>4800</v>
      </c>
      <c r="S41" s="1" t="s">
        <v>322</v>
      </c>
      <c r="U41" s="5"/>
      <c r="W41" s="4"/>
      <c r="Z41" s="5"/>
      <c r="AB41" s="4"/>
      <c r="AE41" s="5"/>
      <c r="AG41" s="4"/>
      <c r="AK41" s="5"/>
      <c r="AO41" s="5"/>
      <c r="AS41" s="5"/>
      <c r="AW41" s="5"/>
      <c r="BA41" s="5"/>
    </row>
    <row r="42" s="1" customFormat="1" ht="30" customHeight="1" spans="1:53">
      <c r="A42" s="8">
        <v>40</v>
      </c>
      <c r="B42" s="14" t="s">
        <v>351</v>
      </c>
      <c r="C42" s="14" t="s">
        <v>352</v>
      </c>
      <c r="D42" s="14" t="s">
        <v>316</v>
      </c>
      <c r="E42" s="14">
        <v>1</v>
      </c>
      <c r="F42" s="14">
        <v>3500</v>
      </c>
      <c r="G42" s="14">
        <f t="shared" si="0"/>
        <v>3500</v>
      </c>
      <c r="H42" s="18"/>
      <c r="I42" s="26">
        <f t="shared" si="7"/>
        <v>3200</v>
      </c>
      <c r="J42" s="14">
        <f t="shared" si="2"/>
        <v>300</v>
      </c>
      <c r="K42" s="24">
        <f t="shared" si="3"/>
        <v>0.914285714285714</v>
      </c>
      <c r="L42" s="30" t="s">
        <v>133</v>
      </c>
      <c r="M42" s="30" t="s">
        <v>353</v>
      </c>
      <c r="N42" s="28"/>
      <c r="O42" s="25" t="s">
        <v>157</v>
      </c>
      <c r="P42" s="1" t="s">
        <v>354</v>
      </c>
      <c r="Q42" s="1" t="s">
        <v>355</v>
      </c>
      <c r="R42" s="4">
        <v>3200</v>
      </c>
      <c r="S42" s="1" t="s">
        <v>340</v>
      </c>
      <c r="U42" s="5"/>
      <c r="W42" s="4"/>
      <c r="Z42" s="5"/>
      <c r="AB42" s="4"/>
      <c r="AE42" s="5"/>
      <c r="AG42" s="4"/>
      <c r="AK42" s="5"/>
      <c r="AO42" s="5"/>
      <c r="AS42" s="5"/>
      <c r="AW42" s="5"/>
      <c r="BA42" s="5"/>
    </row>
    <row r="43" s="1" customFormat="1" ht="30" customHeight="1" spans="1:53">
      <c r="A43" s="8">
        <v>41</v>
      </c>
      <c r="B43" s="14" t="s">
        <v>351</v>
      </c>
      <c r="C43" s="14" t="s">
        <v>356</v>
      </c>
      <c r="D43" s="14" t="s">
        <v>316</v>
      </c>
      <c r="E43" s="14">
        <v>15</v>
      </c>
      <c r="F43" s="14">
        <v>2200</v>
      </c>
      <c r="G43" s="14">
        <f t="shared" si="0"/>
        <v>33000</v>
      </c>
      <c r="H43" s="18"/>
      <c r="I43" s="26">
        <f t="shared" si="7"/>
        <v>32325</v>
      </c>
      <c r="J43" s="14">
        <f t="shared" si="2"/>
        <v>675</v>
      </c>
      <c r="K43" s="24">
        <f t="shared" si="3"/>
        <v>0.979545454545454</v>
      </c>
      <c r="L43" s="30" t="s">
        <v>133</v>
      </c>
      <c r="M43" s="30" t="s">
        <v>357</v>
      </c>
      <c r="N43" s="28"/>
      <c r="O43" s="25" t="s">
        <v>157</v>
      </c>
      <c r="P43" s="1" t="s">
        <v>358</v>
      </c>
      <c r="Q43" s="1" t="s">
        <v>359</v>
      </c>
      <c r="R43" s="4">
        <f>2155*15</f>
        <v>32325</v>
      </c>
      <c r="S43" s="1" t="s">
        <v>340</v>
      </c>
      <c r="U43" s="5"/>
      <c r="W43" s="4"/>
      <c r="Z43" s="5"/>
      <c r="AB43" s="4"/>
      <c r="AE43" s="5"/>
      <c r="AG43" s="4"/>
      <c r="AK43" s="5"/>
      <c r="AO43" s="5"/>
      <c r="AS43" s="5"/>
      <c r="AW43" s="5"/>
      <c r="BA43" s="5"/>
    </row>
    <row r="44" s="1" customFormat="1" ht="30" customHeight="1" spans="1:53">
      <c r="A44" s="8">
        <v>42</v>
      </c>
      <c r="B44" s="23" t="s">
        <v>360</v>
      </c>
      <c r="C44" s="7" t="s">
        <v>361</v>
      </c>
      <c r="D44" s="7" t="s">
        <v>362</v>
      </c>
      <c r="E44" s="7">
        <v>1</v>
      </c>
      <c r="F44" s="7">
        <v>48000</v>
      </c>
      <c r="G44" s="7">
        <f t="shared" si="0"/>
        <v>48000</v>
      </c>
      <c r="H44" s="19"/>
      <c r="I44" s="26">
        <f t="shared" si="7"/>
        <v>45600</v>
      </c>
      <c r="J44" s="7">
        <f t="shared" si="2"/>
        <v>2400</v>
      </c>
      <c r="K44" s="24">
        <f t="shared" si="3"/>
        <v>0.95</v>
      </c>
      <c r="L44" s="30" t="s">
        <v>133</v>
      </c>
      <c r="M44" s="30" t="s">
        <v>134</v>
      </c>
      <c r="N44" s="29"/>
      <c r="O44" s="25" t="s">
        <v>319</v>
      </c>
      <c r="P44" s="1" t="s">
        <v>360</v>
      </c>
      <c r="Q44" s="1" t="s">
        <v>363</v>
      </c>
      <c r="R44" s="4">
        <v>45600</v>
      </c>
      <c r="S44" s="1" t="s">
        <v>364</v>
      </c>
      <c r="U44" s="5"/>
      <c r="W44" s="4"/>
      <c r="Z44" s="5"/>
      <c r="AB44" s="4"/>
      <c r="AE44" s="5"/>
      <c r="AG44" s="4"/>
      <c r="AK44" s="5"/>
      <c r="AO44" s="5"/>
      <c r="AS44" s="5"/>
      <c r="AW44" s="5"/>
      <c r="BA44" s="5"/>
    </row>
    <row r="45" s="1" customFormat="1" ht="30" customHeight="1" spans="1:53">
      <c r="A45" s="2"/>
      <c r="C45" s="1" t="s">
        <v>365</v>
      </c>
      <c r="D45" s="1" t="s">
        <v>132</v>
      </c>
      <c r="G45" s="1">
        <v>2500</v>
      </c>
      <c r="I45" s="4">
        <v>2500</v>
      </c>
      <c r="J45" s="1">
        <v>0</v>
      </c>
      <c r="K45" s="3"/>
      <c r="L45" s="3"/>
      <c r="M45" s="3"/>
      <c r="O45" s="25" t="s">
        <v>366</v>
      </c>
      <c r="P45" s="1" t="s">
        <v>365</v>
      </c>
      <c r="Q45" s="1" t="s">
        <v>367</v>
      </c>
      <c r="R45" s="4">
        <v>2500</v>
      </c>
      <c r="S45" s="1" t="s">
        <v>171</v>
      </c>
      <c r="U45" s="5"/>
      <c r="W45" s="4"/>
      <c r="Z45" s="5"/>
      <c r="AB45" s="4"/>
      <c r="AE45" s="5"/>
      <c r="AG45" s="4"/>
      <c r="AK45" s="5"/>
      <c r="AO45" s="5"/>
      <c r="AS45" s="5"/>
      <c r="AW45" s="5"/>
      <c r="BA45" s="5"/>
    </row>
    <row r="46" s="1" customFormat="1" ht="30" customHeight="1" spans="1:53">
      <c r="A46" s="2"/>
      <c r="K46" s="3"/>
      <c r="L46" s="3"/>
      <c r="M46" s="3"/>
      <c r="O46" s="25"/>
      <c r="R46" s="4"/>
      <c r="U46" s="5"/>
      <c r="W46" s="4"/>
      <c r="Z46" s="5"/>
      <c r="AB46" s="4"/>
      <c r="AE46" s="5"/>
      <c r="AG46" s="4"/>
      <c r="AK46" s="5"/>
      <c r="AO46" s="5"/>
      <c r="AS46" s="5"/>
      <c r="AW46" s="5"/>
      <c r="BA46" s="5"/>
    </row>
    <row r="47" s="1" customFormat="1" ht="30" customHeight="1" spans="1:53">
      <c r="A47" s="2"/>
      <c r="K47" s="3"/>
      <c r="L47" s="3"/>
      <c r="M47" s="3"/>
      <c r="O47" s="25"/>
      <c r="R47" s="4"/>
      <c r="U47" s="5"/>
      <c r="W47" s="4"/>
      <c r="Z47" s="5"/>
      <c r="AB47" s="4"/>
      <c r="AE47" s="5"/>
      <c r="AG47" s="4"/>
      <c r="AK47" s="5"/>
      <c r="AO47" s="5"/>
      <c r="AS47" s="5"/>
      <c r="AW47" s="5"/>
      <c r="BA47" s="5"/>
    </row>
    <row r="48" s="1" customFormat="1" ht="30" customHeight="1" spans="1:53">
      <c r="A48" s="2"/>
      <c r="E48" s="14">
        <v>12</v>
      </c>
      <c r="F48" s="14">
        <v>3450</v>
      </c>
      <c r="G48" s="14">
        <f t="shared" ref="G48:G50" si="8">E48*F48</f>
        <v>41400</v>
      </c>
      <c r="K48" s="3"/>
      <c r="L48" s="3"/>
      <c r="M48" s="3"/>
      <c r="O48" s="25"/>
      <c r="R48" s="4"/>
      <c r="U48" s="5"/>
      <c r="W48" s="4"/>
      <c r="Z48" s="5"/>
      <c r="AB48" s="4"/>
      <c r="AE48" s="5"/>
      <c r="AG48" s="4"/>
      <c r="AK48" s="5"/>
      <c r="AO48" s="5"/>
      <c r="AS48" s="5"/>
      <c r="AW48" s="5"/>
      <c r="BA48" s="5"/>
    </row>
    <row r="49" s="1" customFormat="1" ht="30" customHeight="1" spans="1:53">
      <c r="A49" s="2"/>
      <c r="E49" s="14">
        <v>10</v>
      </c>
      <c r="F49" s="14">
        <v>2150</v>
      </c>
      <c r="G49" s="14">
        <f t="shared" si="8"/>
        <v>21500</v>
      </c>
      <c r="K49" s="3"/>
      <c r="L49" s="3"/>
      <c r="M49" s="3"/>
      <c r="O49" s="25"/>
      <c r="R49" s="4"/>
      <c r="U49" s="5"/>
      <c r="W49" s="4"/>
      <c r="Z49" s="5"/>
      <c r="AB49" s="4"/>
      <c r="AE49" s="5"/>
      <c r="AG49" s="4"/>
      <c r="AK49" s="5"/>
      <c r="AO49" s="5"/>
      <c r="AS49" s="5"/>
      <c r="AW49" s="5"/>
      <c r="BA49" s="5"/>
    </row>
    <row r="50" s="1" customFormat="1" ht="30" customHeight="1" spans="1:53">
      <c r="A50" s="2"/>
      <c r="E50" s="14">
        <v>1</v>
      </c>
      <c r="F50" s="14">
        <v>6800</v>
      </c>
      <c r="G50" s="14">
        <f t="shared" si="8"/>
        <v>6800</v>
      </c>
      <c r="K50" s="3"/>
      <c r="L50" s="3"/>
      <c r="M50" s="3"/>
      <c r="O50" s="25"/>
      <c r="R50" s="4"/>
      <c r="U50" s="5"/>
      <c r="W50" s="4"/>
      <c r="Z50" s="5"/>
      <c r="AB50" s="4"/>
      <c r="AE50" s="5"/>
      <c r="AG50" s="4"/>
      <c r="AK50" s="5"/>
      <c r="AO50" s="5"/>
      <c r="AS50" s="5"/>
      <c r="AW50" s="5"/>
      <c r="BA50" s="5"/>
    </row>
    <row r="51" s="1" customFormat="1" ht="30" customHeight="1" spans="1:53">
      <c r="A51" s="2"/>
      <c r="K51" s="3"/>
      <c r="L51" s="3"/>
      <c r="M51" s="3"/>
      <c r="O51" s="25"/>
      <c r="R51" s="4"/>
      <c r="U51" s="5"/>
      <c r="W51" s="4"/>
      <c r="Z51" s="5"/>
      <c r="AB51" s="4"/>
      <c r="AE51" s="5"/>
      <c r="AG51" s="4"/>
      <c r="AK51" s="5"/>
      <c r="AO51" s="5"/>
      <c r="AS51" s="5"/>
      <c r="AW51" s="5"/>
      <c r="BA51" s="5"/>
    </row>
    <row r="52" s="1" customFormat="1" ht="30" customHeight="1" spans="1:53">
      <c r="A52" s="2"/>
      <c r="K52" s="3"/>
      <c r="L52" s="3"/>
      <c r="M52" s="3"/>
      <c r="O52" s="25"/>
      <c r="R52" s="4"/>
      <c r="U52" s="5"/>
      <c r="W52" s="4"/>
      <c r="Z52" s="5"/>
      <c r="AB52" s="4"/>
      <c r="AE52" s="5"/>
      <c r="AG52" s="4"/>
      <c r="AK52" s="5"/>
      <c r="AO52" s="5"/>
      <c r="AS52" s="5"/>
      <c r="AW52" s="5"/>
      <c r="BA52" s="5"/>
    </row>
    <row r="53" s="1" customFormat="1" ht="30" customHeight="1" spans="1:53">
      <c r="A53" s="2"/>
      <c r="K53" s="3"/>
      <c r="L53" s="3"/>
      <c r="M53" s="3"/>
      <c r="O53" s="25"/>
      <c r="R53" s="4"/>
      <c r="U53" s="5"/>
      <c r="W53" s="4"/>
      <c r="Z53" s="5"/>
      <c r="AB53" s="4"/>
      <c r="AE53" s="5"/>
      <c r="AG53" s="4"/>
      <c r="AK53" s="5"/>
      <c r="AO53" s="5"/>
      <c r="AS53" s="5"/>
      <c r="AW53" s="5"/>
      <c r="BA53" s="5"/>
    </row>
    <row r="54" s="1" customFormat="1" ht="30" customHeight="1" spans="1:53">
      <c r="A54" s="2"/>
      <c r="K54" s="3"/>
      <c r="L54" s="3"/>
      <c r="M54" s="3"/>
      <c r="O54" s="25"/>
      <c r="R54" s="4"/>
      <c r="U54" s="5"/>
      <c r="W54" s="4"/>
      <c r="Z54" s="5"/>
      <c r="AB54" s="4"/>
      <c r="AE54" s="5"/>
      <c r="AG54" s="4"/>
      <c r="AK54" s="5"/>
      <c r="AO54" s="5"/>
      <c r="AS54" s="5"/>
      <c r="AW54" s="5"/>
      <c r="BA54" s="5"/>
    </row>
    <row r="55" s="1" customFormat="1" ht="30" customHeight="1" spans="1:53">
      <c r="A55" s="2"/>
      <c r="K55" s="3"/>
      <c r="L55" s="3"/>
      <c r="M55" s="3"/>
      <c r="O55" s="25"/>
      <c r="R55" s="4"/>
      <c r="U55" s="5"/>
      <c r="W55" s="4"/>
      <c r="Z55" s="5"/>
      <c r="AB55" s="4"/>
      <c r="AE55" s="5"/>
      <c r="AG55" s="4"/>
      <c r="AK55" s="5"/>
      <c r="AO55" s="5"/>
      <c r="AS55" s="5"/>
      <c r="AW55" s="5"/>
      <c r="BA55" s="5"/>
    </row>
    <row r="56" s="1" customFormat="1" ht="30" customHeight="1" spans="1:53">
      <c r="A56" s="2"/>
      <c r="K56" s="3"/>
      <c r="L56" s="3"/>
      <c r="M56" s="3"/>
      <c r="O56" s="25"/>
      <c r="R56" s="4"/>
      <c r="U56" s="5"/>
      <c r="W56" s="4"/>
      <c r="Z56" s="5"/>
      <c r="AB56" s="4"/>
      <c r="AE56" s="5"/>
      <c r="AG56" s="4"/>
      <c r="AK56" s="5"/>
      <c r="AO56" s="5"/>
      <c r="AS56" s="5"/>
      <c r="AW56" s="5"/>
      <c r="BA56" s="5"/>
    </row>
    <row r="57" s="1" customFormat="1" ht="30" customHeight="1" spans="1:53">
      <c r="A57" s="2"/>
      <c r="K57" s="3"/>
      <c r="L57" s="3"/>
      <c r="M57" s="3"/>
      <c r="O57" s="25"/>
      <c r="R57" s="4"/>
      <c r="U57" s="5"/>
      <c r="W57" s="4"/>
      <c r="Z57" s="5"/>
      <c r="AB57" s="4"/>
      <c r="AE57" s="5"/>
      <c r="AG57" s="4"/>
      <c r="AK57" s="5"/>
      <c r="AO57" s="5"/>
      <c r="AS57" s="5"/>
      <c r="AW57" s="5"/>
      <c r="BA57" s="5"/>
    </row>
    <row r="58" s="1" customFormat="1" ht="30" customHeight="1" spans="1:53">
      <c r="A58" s="2"/>
      <c r="K58" s="3"/>
      <c r="L58" s="3"/>
      <c r="M58" s="3"/>
      <c r="O58" s="25"/>
      <c r="R58" s="4"/>
      <c r="U58" s="5"/>
      <c r="W58" s="4"/>
      <c r="Z58" s="5"/>
      <c r="AB58" s="4"/>
      <c r="AE58" s="5"/>
      <c r="AG58" s="4"/>
      <c r="AK58" s="5"/>
      <c r="AO58" s="5"/>
      <c r="AS58" s="5"/>
      <c r="AW58" s="5"/>
      <c r="BA58" s="5"/>
    </row>
    <row r="59" s="1" customFormat="1" ht="30" customHeight="1" spans="1:53">
      <c r="A59" s="2"/>
      <c r="K59" s="3"/>
      <c r="L59" s="3"/>
      <c r="M59" s="3"/>
      <c r="O59" s="25"/>
      <c r="R59" s="4"/>
      <c r="U59" s="5"/>
      <c r="W59" s="4"/>
      <c r="Z59" s="5"/>
      <c r="AB59" s="4"/>
      <c r="AE59" s="5"/>
      <c r="AG59" s="4"/>
      <c r="AK59" s="5"/>
      <c r="AO59" s="5"/>
      <c r="AS59" s="5"/>
      <c r="AW59" s="5"/>
      <c r="BA59" s="5"/>
    </row>
    <row r="60" s="1" customFormat="1" ht="30" customHeight="1" spans="1:53">
      <c r="A60" s="2"/>
      <c r="K60" s="3"/>
      <c r="L60" s="3"/>
      <c r="M60" s="3"/>
      <c r="O60" s="25"/>
      <c r="R60" s="4"/>
      <c r="U60" s="5"/>
      <c r="W60" s="4"/>
      <c r="Z60" s="5"/>
      <c r="AB60" s="4"/>
      <c r="AE60" s="5"/>
      <c r="AG60" s="4"/>
      <c r="AK60" s="5"/>
      <c r="AO60" s="5"/>
      <c r="AS60" s="5"/>
      <c r="AW60" s="5"/>
      <c r="BA60" s="5"/>
    </row>
    <row r="61" s="1" customFormat="1" ht="30" customHeight="1" spans="1:53">
      <c r="A61" s="2"/>
      <c r="K61" s="3"/>
      <c r="L61" s="3"/>
      <c r="M61" s="3"/>
      <c r="O61" s="25"/>
      <c r="R61" s="4"/>
      <c r="U61" s="5"/>
      <c r="W61" s="4"/>
      <c r="Z61" s="5"/>
      <c r="AB61" s="4"/>
      <c r="AE61" s="5"/>
      <c r="AG61" s="4"/>
      <c r="AK61" s="5"/>
      <c r="AO61" s="5"/>
      <c r="AS61" s="5"/>
      <c r="AW61" s="5"/>
      <c r="BA61" s="5"/>
    </row>
    <row r="62" s="1" customFormat="1" ht="30" customHeight="1" spans="1:53">
      <c r="A62" s="2"/>
      <c r="K62" s="3"/>
      <c r="L62" s="3"/>
      <c r="M62" s="3"/>
      <c r="O62" s="25"/>
      <c r="R62" s="4"/>
      <c r="U62" s="5"/>
      <c r="W62" s="4"/>
      <c r="Z62" s="5"/>
      <c r="AB62" s="4"/>
      <c r="AE62" s="5"/>
      <c r="AG62" s="4"/>
      <c r="AK62" s="5"/>
      <c r="AO62" s="5"/>
      <c r="AS62" s="5"/>
      <c r="AW62" s="5"/>
      <c r="BA62" s="5"/>
    </row>
    <row r="63" s="1" customFormat="1" ht="30" customHeight="1" spans="1:53">
      <c r="A63" s="2"/>
      <c r="K63" s="3"/>
      <c r="L63" s="3"/>
      <c r="M63" s="3"/>
      <c r="O63" s="25"/>
      <c r="R63" s="4"/>
      <c r="U63" s="5"/>
      <c r="W63" s="4"/>
      <c r="Z63" s="5"/>
      <c r="AB63" s="4"/>
      <c r="AE63" s="5"/>
      <c r="AG63" s="4"/>
      <c r="AK63" s="5"/>
      <c r="AO63" s="5"/>
      <c r="AS63" s="5"/>
      <c r="AW63" s="5"/>
      <c r="BA63" s="5"/>
    </row>
    <row r="64" s="1" customFormat="1" ht="30" customHeight="1" spans="1:53">
      <c r="A64" s="2"/>
      <c r="K64" s="3"/>
      <c r="L64" s="3"/>
      <c r="M64" s="3"/>
      <c r="O64" s="25"/>
      <c r="R64" s="4"/>
      <c r="U64" s="5"/>
      <c r="W64" s="4"/>
      <c r="Z64" s="5"/>
      <c r="AB64" s="4"/>
      <c r="AE64" s="5"/>
      <c r="AG64" s="4"/>
      <c r="AK64" s="5"/>
      <c r="AO64" s="5"/>
      <c r="AS64" s="5"/>
      <c r="AW64" s="5"/>
      <c r="BA64" s="5"/>
    </row>
    <row r="65" s="1" customFormat="1" ht="30" customHeight="1" spans="1:53">
      <c r="A65" s="2"/>
      <c r="K65" s="3"/>
      <c r="L65" s="3"/>
      <c r="M65" s="3"/>
      <c r="O65" s="25"/>
      <c r="R65" s="4"/>
      <c r="U65" s="5"/>
      <c r="W65" s="4"/>
      <c r="Z65" s="5"/>
      <c r="AB65" s="4"/>
      <c r="AE65" s="5"/>
      <c r="AG65" s="4"/>
      <c r="AK65" s="5"/>
      <c r="AO65" s="5"/>
      <c r="AS65" s="5"/>
      <c r="AW65" s="5"/>
      <c r="BA65" s="5"/>
    </row>
    <row r="66" s="1" customFormat="1" ht="30" customHeight="1" spans="1:53">
      <c r="A66" s="2"/>
      <c r="K66" s="3"/>
      <c r="L66" s="3"/>
      <c r="M66" s="3"/>
      <c r="O66" s="25"/>
      <c r="R66" s="4"/>
      <c r="U66" s="5"/>
      <c r="W66" s="4"/>
      <c r="Z66" s="5"/>
      <c r="AB66" s="4"/>
      <c r="AE66" s="5"/>
      <c r="AG66" s="4"/>
      <c r="AK66" s="5"/>
      <c r="AO66" s="5"/>
      <c r="AS66" s="5"/>
      <c r="AW66" s="5"/>
      <c r="BA66" s="5"/>
    </row>
    <row r="67" s="1" customFormat="1" ht="30" customHeight="1" spans="1:53">
      <c r="A67" s="2"/>
      <c r="K67" s="3"/>
      <c r="L67" s="3"/>
      <c r="M67" s="3"/>
      <c r="O67" s="25"/>
      <c r="R67" s="4"/>
      <c r="U67" s="5"/>
      <c r="W67" s="4"/>
      <c r="Z67" s="5"/>
      <c r="AB67" s="4"/>
      <c r="AE67" s="5"/>
      <c r="AG67" s="4"/>
      <c r="AK67" s="5"/>
      <c r="AO67" s="5"/>
      <c r="AS67" s="5"/>
      <c r="AW67" s="5"/>
      <c r="BA67" s="5"/>
    </row>
    <row r="68" s="1" customFormat="1" ht="30" customHeight="1" spans="1:53">
      <c r="A68" s="2"/>
      <c r="K68" s="3"/>
      <c r="L68" s="3"/>
      <c r="M68" s="3"/>
      <c r="O68" s="25"/>
      <c r="R68" s="4"/>
      <c r="U68" s="5"/>
      <c r="W68" s="4"/>
      <c r="Z68" s="5"/>
      <c r="AB68" s="4"/>
      <c r="AE68" s="5"/>
      <c r="AG68" s="4"/>
      <c r="AK68" s="5"/>
      <c r="AO68" s="5"/>
      <c r="AS68" s="5"/>
      <c r="AW68" s="5"/>
      <c r="BA68" s="5"/>
    </row>
    <row r="69" s="1" customFormat="1" ht="30" customHeight="1" spans="1:53">
      <c r="A69" s="2"/>
      <c r="K69" s="3"/>
      <c r="L69" s="3"/>
      <c r="M69" s="3"/>
      <c r="O69" s="25"/>
      <c r="R69" s="4"/>
      <c r="U69" s="5"/>
      <c r="W69" s="4"/>
      <c r="Z69" s="5"/>
      <c r="AB69" s="4"/>
      <c r="AE69" s="5"/>
      <c r="AG69" s="4"/>
      <c r="AK69" s="5"/>
      <c r="AO69" s="5"/>
      <c r="AS69" s="5"/>
      <c r="AW69" s="5"/>
      <c r="BA69" s="5"/>
    </row>
    <row r="70" s="1" customFormat="1" ht="30" customHeight="1" spans="1:53">
      <c r="A70" s="2"/>
      <c r="K70" s="3"/>
      <c r="L70" s="3"/>
      <c r="M70" s="3"/>
      <c r="O70" s="25"/>
      <c r="R70" s="4"/>
      <c r="U70" s="5"/>
      <c r="W70" s="4"/>
      <c r="Z70" s="5"/>
      <c r="AB70" s="4"/>
      <c r="AE70" s="5"/>
      <c r="AG70" s="4"/>
      <c r="AK70" s="5"/>
      <c r="AO70" s="5"/>
      <c r="AS70" s="5"/>
      <c r="AW70" s="5"/>
      <c r="BA70" s="5"/>
    </row>
    <row r="71" s="1" customFormat="1" ht="30" customHeight="1" spans="1:53">
      <c r="A71" s="2"/>
      <c r="K71" s="3"/>
      <c r="L71" s="3"/>
      <c r="M71" s="3"/>
      <c r="O71" s="25"/>
      <c r="R71" s="4"/>
      <c r="U71" s="5"/>
      <c r="W71" s="4"/>
      <c r="Z71" s="5"/>
      <c r="AB71" s="4"/>
      <c r="AE71" s="5"/>
      <c r="AG71" s="4"/>
      <c r="AK71" s="5"/>
      <c r="AO71" s="5"/>
      <c r="AS71" s="5"/>
      <c r="AW71" s="5"/>
      <c r="BA71" s="5"/>
    </row>
    <row r="72" s="1" customFormat="1" ht="30" customHeight="1" spans="1:53">
      <c r="A72" s="2"/>
      <c r="K72" s="3"/>
      <c r="L72" s="3"/>
      <c r="M72" s="3"/>
      <c r="O72" s="25"/>
      <c r="R72" s="4"/>
      <c r="U72" s="5"/>
      <c r="W72" s="4"/>
      <c r="Z72" s="5"/>
      <c r="AB72" s="4"/>
      <c r="AE72" s="5"/>
      <c r="AG72" s="4"/>
      <c r="AK72" s="5"/>
      <c r="AO72" s="5"/>
      <c r="AS72" s="5"/>
      <c r="AW72" s="5"/>
      <c r="BA72" s="5"/>
    </row>
    <row r="73" s="1" customFormat="1" ht="30" customHeight="1" spans="1:53">
      <c r="A73" s="2"/>
      <c r="K73" s="3"/>
      <c r="L73" s="3"/>
      <c r="M73" s="3"/>
      <c r="O73" s="25"/>
      <c r="R73" s="4"/>
      <c r="U73" s="5"/>
      <c r="W73" s="4"/>
      <c r="Z73" s="5"/>
      <c r="AB73" s="4"/>
      <c r="AE73" s="5"/>
      <c r="AG73" s="4"/>
      <c r="AK73" s="5"/>
      <c r="AO73" s="5"/>
      <c r="AS73" s="5"/>
      <c r="AW73" s="5"/>
      <c r="BA73" s="5"/>
    </row>
    <row r="74" s="1" customFormat="1" ht="30" customHeight="1" spans="1:53">
      <c r="A74" s="2"/>
      <c r="K74" s="3"/>
      <c r="L74" s="3"/>
      <c r="M74" s="3"/>
      <c r="O74" s="25"/>
      <c r="R74" s="4"/>
      <c r="U74" s="5"/>
      <c r="W74" s="4"/>
      <c r="Z74" s="5"/>
      <c r="AB74" s="4"/>
      <c r="AE74" s="5"/>
      <c r="AG74" s="4"/>
      <c r="AK74" s="5"/>
      <c r="AO74" s="5"/>
      <c r="AS74" s="5"/>
      <c r="AW74" s="5"/>
      <c r="BA74" s="5"/>
    </row>
    <row r="75" s="1" customFormat="1" ht="30" customHeight="1" spans="1:53">
      <c r="A75" s="2"/>
      <c r="K75" s="3"/>
      <c r="L75" s="3"/>
      <c r="M75" s="3"/>
      <c r="O75" s="25"/>
      <c r="R75" s="4"/>
      <c r="U75" s="5"/>
      <c r="W75" s="4"/>
      <c r="Z75" s="5"/>
      <c r="AB75" s="4"/>
      <c r="AE75" s="5"/>
      <c r="AG75" s="4"/>
      <c r="AK75" s="5"/>
      <c r="AO75" s="5"/>
      <c r="AS75" s="5"/>
      <c r="AW75" s="5"/>
      <c r="BA75" s="5"/>
    </row>
    <row r="76" s="1" customFormat="1" ht="30" customHeight="1" spans="1:53">
      <c r="A76" s="2"/>
      <c r="K76" s="3"/>
      <c r="L76" s="3"/>
      <c r="M76" s="3"/>
      <c r="O76" s="25"/>
      <c r="R76" s="4"/>
      <c r="U76" s="5"/>
      <c r="W76" s="4"/>
      <c r="Z76" s="5"/>
      <c r="AB76" s="4"/>
      <c r="AE76" s="5"/>
      <c r="AG76" s="4"/>
      <c r="AK76" s="5"/>
      <c r="AO76" s="5"/>
      <c r="AS76" s="5"/>
      <c r="AW76" s="5"/>
      <c r="BA76" s="5"/>
    </row>
    <row r="77" s="1" customFormat="1" ht="30" customHeight="1" spans="1:53">
      <c r="A77" s="2"/>
      <c r="K77" s="3"/>
      <c r="L77" s="3"/>
      <c r="M77" s="3"/>
      <c r="O77" s="25"/>
      <c r="R77" s="4"/>
      <c r="U77" s="5"/>
      <c r="W77" s="4"/>
      <c r="Z77" s="5"/>
      <c r="AB77" s="4"/>
      <c r="AE77" s="5"/>
      <c r="AG77" s="4"/>
      <c r="AK77" s="5"/>
      <c r="AO77" s="5"/>
      <c r="AS77" s="5"/>
      <c r="AW77" s="5"/>
      <c r="BA77" s="5"/>
    </row>
    <row r="78" s="1" customFormat="1" ht="30" customHeight="1" spans="1:53">
      <c r="A78" s="2"/>
      <c r="K78" s="3"/>
      <c r="L78" s="3"/>
      <c r="M78" s="3"/>
      <c r="O78" s="25"/>
      <c r="R78" s="4"/>
      <c r="U78" s="5"/>
      <c r="W78" s="4"/>
      <c r="Z78" s="5"/>
      <c r="AB78" s="4"/>
      <c r="AE78" s="5"/>
      <c r="AG78" s="4"/>
      <c r="AK78" s="5"/>
      <c r="AO78" s="5"/>
      <c r="AS78" s="5"/>
      <c r="AW78" s="5"/>
      <c r="BA78" s="5"/>
    </row>
    <row r="79" s="1" customFormat="1" ht="30" customHeight="1" spans="1:53">
      <c r="A79" s="2"/>
      <c r="K79" s="3"/>
      <c r="L79" s="3"/>
      <c r="M79" s="3"/>
      <c r="O79" s="25"/>
      <c r="R79" s="4"/>
      <c r="U79" s="5"/>
      <c r="W79" s="4"/>
      <c r="Z79" s="5"/>
      <c r="AB79" s="4"/>
      <c r="AE79" s="5"/>
      <c r="AG79" s="4"/>
      <c r="AK79" s="5"/>
      <c r="AO79" s="5"/>
      <c r="AS79" s="5"/>
      <c r="AW79" s="5"/>
      <c r="BA79" s="5"/>
    </row>
    <row r="80" s="1" customFormat="1" ht="30" customHeight="1" spans="1:53">
      <c r="A80" s="2"/>
      <c r="K80" s="3"/>
      <c r="L80" s="3"/>
      <c r="M80" s="3"/>
      <c r="O80" s="25"/>
      <c r="R80" s="4"/>
      <c r="U80" s="5"/>
      <c r="W80" s="4"/>
      <c r="Z80" s="5"/>
      <c r="AB80" s="4"/>
      <c r="AE80" s="5"/>
      <c r="AG80" s="4"/>
      <c r="AK80" s="5"/>
      <c r="AO80" s="5"/>
      <c r="AS80" s="5"/>
      <c r="AW80" s="5"/>
      <c r="BA80" s="5"/>
    </row>
    <row r="81" s="1" customFormat="1" ht="30" customHeight="1" spans="1:53">
      <c r="A81" s="2"/>
      <c r="K81" s="3"/>
      <c r="L81" s="3"/>
      <c r="M81" s="3"/>
      <c r="O81" s="25"/>
      <c r="R81" s="4"/>
      <c r="U81" s="5"/>
      <c r="W81" s="4"/>
      <c r="Z81" s="5"/>
      <c r="AB81" s="4"/>
      <c r="AE81" s="5"/>
      <c r="AG81" s="4"/>
      <c r="AK81" s="5"/>
      <c r="AO81" s="5"/>
      <c r="AS81" s="5"/>
      <c r="AW81" s="5"/>
      <c r="BA81" s="5"/>
    </row>
    <row r="82" s="1" customFormat="1" ht="30" customHeight="1" spans="1:53">
      <c r="A82" s="2"/>
      <c r="K82" s="3"/>
      <c r="L82" s="3"/>
      <c r="M82" s="3"/>
      <c r="O82" s="25"/>
      <c r="R82" s="4"/>
      <c r="U82" s="5"/>
      <c r="W82" s="4"/>
      <c r="Z82" s="5"/>
      <c r="AB82" s="4"/>
      <c r="AE82" s="5"/>
      <c r="AG82" s="4"/>
      <c r="AK82" s="5"/>
      <c r="AO82" s="5"/>
      <c r="AS82" s="5"/>
      <c r="AW82" s="5"/>
      <c r="BA82" s="5"/>
    </row>
    <row r="83" s="1" customFormat="1" ht="30" customHeight="1" spans="1:53">
      <c r="A83" s="2"/>
      <c r="K83" s="3"/>
      <c r="L83" s="3"/>
      <c r="M83" s="3"/>
      <c r="O83" s="25"/>
      <c r="R83" s="4"/>
      <c r="U83" s="5"/>
      <c r="W83" s="4"/>
      <c r="Z83" s="5"/>
      <c r="AB83" s="4"/>
      <c r="AE83" s="5"/>
      <c r="AG83" s="4"/>
      <c r="AK83" s="5"/>
      <c r="AO83" s="5"/>
      <c r="AS83" s="5"/>
      <c r="AW83" s="5"/>
      <c r="BA83" s="5"/>
    </row>
    <row r="84" s="1" customFormat="1" ht="30" customHeight="1" spans="1:53">
      <c r="A84" s="2"/>
      <c r="K84" s="3"/>
      <c r="L84" s="3"/>
      <c r="M84" s="3"/>
      <c r="O84" s="25"/>
      <c r="R84" s="4"/>
      <c r="U84" s="5"/>
      <c r="W84" s="4"/>
      <c r="Z84" s="5"/>
      <c r="AB84" s="4"/>
      <c r="AE84" s="5"/>
      <c r="AG84" s="4"/>
      <c r="AK84" s="5"/>
      <c r="AO84" s="5"/>
      <c r="AS84" s="5"/>
      <c r="AW84" s="5"/>
      <c r="BA84" s="5"/>
    </row>
    <row r="85" s="1" customFormat="1" ht="30" customHeight="1" spans="1:53">
      <c r="A85" s="2"/>
      <c r="K85" s="3"/>
      <c r="L85" s="3"/>
      <c r="M85" s="3"/>
      <c r="O85" s="25"/>
      <c r="R85" s="4"/>
      <c r="U85" s="5"/>
      <c r="W85" s="4"/>
      <c r="Z85" s="5"/>
      <c r="AB85" s="4"/>
      <c r="AE85" s="5"/>
      <c r="AG85" s="4"/>
      <c r="AK85" s="5"/>
      <c r="AO85" s="5"/>
      <c r="AS85" s="5"/>
      <c r="AW85" s="5"/>
      <c r="BA85" s="5"/>
    </row>
    <row r="86" s="1" customFormat="1" ht="30" customHeight="1" spans="1:53">
      <c r="A86" s="2"/>
      <c r="K86" s="3"/>
      <c r="L86" s="3"/>
      <c r="M86" s="3"/>
      <c r="O86" s="25"/>
      <c r="R86" s="4"/>
      <c r="U86" s="5"/>
      <c r="W86" s="4"/>
      <c r="Z86" s="5"/>
      <c r="AB86" s="4"/>
      <c r="AE86" s="5"/>
      <c r="AG86" s="4"/>
      <c r="AK86" s="5"/>
      <c r="AO86" s="5"/>
      <c r="AS86" s="5"/>
      <c r="AW86" s="5"/>
      <c r="BA86" s="5"/>
    </row>
    <row r="87" s="1" customFormat="1" ht="30" customHeight="1" spans="1:53">
      <c r="A87" s="2"/>
      <c r="K87" s="3"/>
      <c r="L87" s="3"/>
      <c r="M87" s="3"/>
      <c r="O87" s="25"/>
      <c r="R87" s="4"/>
      <c r="U87" s="5"/>
      <c r="W87" s="4"/>
      <c r="Z87" s="5"/>
      <c r="AB87" s="4"/>
      <c r="AE87" s="5"/>
      <c r="AG87" s="4"/>
      <c r="AK87" s="5"/>
      <c r="AO87" s="5"/>
      <c r="AS87" s="5"/>
      <c r="AW87" s="5"/>
      <c r="BA87" s="5"/>
    </row>
    <row r="88" s="1" customFormat="1" ht="30" customHeight="1" spans="1:53">
      <c r="A88" s="2"/>
      <c r="K88" s="3"/>
      <c r="L88" s="3"/>
      <c r="M88" s="3"/>
      <c r="O88" s="25"/>
      <c r="R88" s="4"/>
      <c r="U88" s="5"/>
      <c r="W88" s="4"/>
      <c r="Z88" s="5"/>
      <c r="AB88" s="4"/>
      <c r="AE88" s="5"/>
      <c r="AG88" s="4"/>
      <c r="AK88" s="5"/>
      <c r="AO88" s="5"/>
      <c r="AS88" s="5"/>
      <c r="AW88" s="5"/>
      <c r="BA88" s="5"/>
    </row>
    <row r="89" s="1" customFormat="1" ht="30" customHeight="1" spans="1:53">
      <c r="A89" s="2"/>
      <c r="K89" s="3"/>
      <c r="L89" s="3"/>
      <c r="M89" s="3"/>
      <c r="O89" s="25"/>
      <c r="R89" s="4"/>
      <c r="U89" s="5"/>
      <c r="W89" s="4"/>
      <c r="Z89" s="5"/>
      <c r="AB89" s="4"/>
      <c r="AE89" s="5"/>
      <c r="AG89" s="4"/>
      <c r="AK89" s="5"/>
      <c r="AO89" s="5"/>
      <c r="AS89" s="5"/>
      <c r="AW89" s="5"/>
      <c r="BA89" s="5"/>
    </row>
    <row r="90" s="1" customFormat="1" ht="30" customHeight="1" spans="1:53">
      <c r="A90" s="2"/>
      <c r="K90" s="3"/>
      <c r="L90" s="3"/>
      <c r="M90" s="3"/>
      <c r="O90" s="25"/>
      <c r="R90" s="4"/>
      <c r="U90" s="5"/>
      <c r="W90" s="4"/>
      <c r="Z90" s="5"/>
      <c r="AB90" s="4"/>
      <c r="AE90" s="5"/>
      <c r="AG90" s="4"/>
      <c r="AK90" s="5"/>
      <c r="AO90" s="5"/>
      <c r="AS90" s="5"/>
      <c r="AW90" s="5"/>
      <c r="BA90" s="5"/>
    </row>
    <row r="91" s="1" customFormat="1" ht="30" customHeight="1" spans="1:53">
      <c r="A91" s="2"/>
      <c r="K91" s="3"/>
      <c r="L91" s="3"/>
      <c r="M91" s="3"/>
      <c r="O91" s="25"/>
      <c r="R91" s="4"/>
      <c r="U91" s="5"/>
      <c r="W91" s="4"/>
      <c r="Z91" s="5"/>
      <c r="AB91" s="4"/>
      <c r="AE91" s="5"/>
      <c r="AG91" s="4"/>
      <c r="AK91" s="5"/>
      <c r="AO91" s="5"/>
      <c r="AS91" s="5"/>
      <c r="AW91" s="5"/>
      <c r="BA91" s="5"/>
    </row>
    <row r="92" s="1" customFormat="1" ht="30" customHeight="1" spans="1:53">
      <c r="A92" s="2"/>
      <c r="K92" s="3"/>
      <c r="L92" s="3"/>
      <c r="M92" s="3"/>
      <c r="O92" s="25"/>
      <c r="R92" s="4"/>
      <c r="U92" s="5"/>
      <c r="W92" s="4"/>
      <c r="Z92" s="5"/>
      <c r="AB92" s="4"/>
      <c r="AE92" s="5"/>
      <c r="AG92" s="4"/>
      <c r="AK92" s="5"/>
      <c r="AO92" s="5"/>
      <c r="AS92" s="5"/>
      <c r="AW92" s="5"/>
      <c r="BA92" s="5"/>
    </row>
    <row r="93" s="1" customFormat="1" ht="30" customHeight="1" spans="1:53">
      <c r="A93" s="2"/>
      <c r="K93" s="3"/>
      <c r="L93" s="3"/>
      <c r="M93" s="3"/>
      <c r="O93" s="25"/>
      <c r="R93" s="4"/>
      <c r="U93" s="5"/>
      <c r="W93" s="4"/>
      <c r="Z93" s="5"/>
      <c r="AB93" s="4"/>
      <c r="AE93" s="5"/>
      <c r="AG93" s="4"/>
      <c r="AK93" s="5"/>
      <c r="AO93" s="5"/>
      <c r="AS93" s="5"/>
      <c r="AW93" s="5"/>
      <c r="BA93" s="5"/>
    </row>
    <row r="94" s="1" customFormat="1" ht="30" customHeight="1" spans="1:53">
      <c r="A94" s="2"/>
      <c r="K94" s="3"/>
      <c r="L94" s="3"/>
      <c r="M94" s="3"/>
      <c r="O94" s="25"/>
      <c r="R94" s="4"/>
      <c r="U94" s="5"/>
      <c r="W94" s="4"/>
      <c r="Z94" s="5"/>
      <c r="AB94" s="4"/>
      <c r="AE94" s="5"/>
      <c r="AG94" s="4"/>
      <c r="AK94" s="5"/>
      <c r="AO94" s="5"/>
      <c r="AS94" s="5"/>
      <c r="AW94" s="5"/>
      <c r="BA94" s="5"/>
    </row>
    <row r="95" s="1" customFormat="1" ht="30" customHeight="1" spans="1:53">
      <c r="A95" s="2"/>
      <c r="K95" s="3"/>
      <c r="L95" s="3"/>
      <c r="M95" s="3"/>
      <c r="O95" s="25"/>
      <c r="R95" s="4"/>
      <c r="U95" s="5"/>
      <c r="W95" s="4"/>
      <c r="Z95" s="5"/>
      <c r="AB95" s="4"/>
      <c r="AE95" s="5"/>
      <c r="AG95" s="4"/>
      <c r="AK95" s="5"/>
      <c r="AO95" s="5"/>
      <c r="AS95" s="5"/>
      <c r="AW95" s="5"/>
      <c r="BA95" s="5"/>
    </row>
    <row r="96" s="1" customFormat="1" ht="30" customHeight="1" spans="1:53">
      <c r="A96" s="2"/>
      <c r="K96" s="3"/>
      <c r="L96" s="3"/>
      <c r="M96" s="3"/>
      <c r="O96" s="25"/>
      <c r="R96" s="4"/>
      <c r="U96" s="5"/>
      <c r="W96" s="4"/>
      <c r="Z96" s="5"/>
      <c r="AB96" s="4"/>
      <c r="AE96" s="5"/>
      <c r="AG96" s="4"/>
      <c r="AK96" s="5"/>
      <c r="AO96" s="5"/>
      <c r="AS96" s="5"/>
      <c r="AW96" s="5"/>
      <c r="BA96" s="5"/>
    </row>
    <row r="97" s="1" customFormat="1" ht="30" customHeight="1" spans="1:53">
      <c r="A97" s="2"/>
      <c r="K97" s="3"/>
      <c r="L97" s="3"/>
      <c r="M97" s="3"/>
      <c r="O97" s="25"/>
      <c r="R97" s="4"/>
      <c r="U97" s="5"/>
      <c r="W97" s="4"/>
      <c r="Z97" s="5"/>
      <c r="AB97" s="4"/>
      <c r="AE97" s="5"/>
      <c r="AG97" s="4"/>
      <c r="AK97" s="5"/>
      <c r="AO97" s="5"/>
      <c r="AS97" s="5"/>
      <c r="AW97" s="5"/>
      <c r="BA97" s="5"/>
    </row>
    <row r="98" s="1" customFormat="1" ht="30" customHeight="1" spans="1:53">
      <c r="A98" s="2"/>
      <c r="K98" s="3"/>
      <c r="L98" s="3"/>
      <c r="M98" s="3"/>
      <c r="O98" s="25"/>
      <c r="R98" s="4"/>
      <c r="U98" s="5"/>
      <c r="W98" s="4"/>
      <c r="Z98" s="5"/>
      <c r="AB98" s="4"/>
      <c r="AE98" s="5"/>
      <c r="AG98" s="4"/>
      <c r="AK98" s="5"/>
      <c r="AO98" s="5"/>
      <c r="AS98" s="5"/>
      <c r="AW98" s="5"/>
      <c r="BA98" s="5"/>
    </row>
    <row r="99" s="1" customFormat="1" ht="30" customHeight="1" spans="1:53">
      <c r="A99" s="2"/>
      <c r="K99" s="3"/>
      <c r="L99" s="3"/>
      <c r="M99" s="3"/>
      <c r="O99" s="25"/>
      <c r="R99" s="4"/>
      <c r="U99" s="5"/>
      <c r="W99" s="4"/>
      <c r="Z99" s="5"/>
      <c r="AB99" s="4"/>
      <c r="AE99" s="5"/>
      <c r="AG99" s="4"/>
      <c r="AK99" s="5"/>
      <c r="AO99" s="5"/>
      <c r="AS99" s="5"/>
      <c r="AW99" s="5"/>
      <c r="BA99" s="5"/>
    </row>
    <row r="100" s="1" customFormat="1" ht="30" customHeight="1" spans="1:53">
      <c r="A100" s="2"/>
      <c r="K100" s="3"/>
      <c r="L100" s="3"/>
      <c r="M100" s="3"/>
      <c r="O100" s="25"/>
      <c r="R100" s="4"/>
      <c r="U100" s="5"/>
      <c r="W100" s="4"/>
      <c r="Z100" s="5"/>
      <c r="AB100" s="4"/>
      <c r="AE100" s="5"/>
      <c r="AG100" s="4"/>
      <c r="AK100" s="5"/>
      <c r="AO100" s="5"/>
      <c r="AS100" s="5"/>
      <c r="AW100" s="5"/>
      <c r="BA100" s="5"/>
    </row>
    <row r="101" s="1" customFormat="1" ht="30" customHeight="1" spans="1:53">
      <c r="A101" s="2"/>
      <c r="K101" s="3"/>
      <c r="L101" s="3"/>
      <c r="M101" s="3"/>
      <c r="O101" s="25"/>
      <c r="R101" s="4"/>
      <c r="U101" s="5"/>
      <c r="W101" s="4"/>
      <c r="Z101" s="5"/>
      <c r="AB101" s="4"/>
      <c r="AE101" s="5"/>
      <c r="AG101" s="4"/>
      <c r="AK101" s="5"/>
      <c r="AO101" s="5"/>
      <c r="AS101" s="5"/>
      <c r="AW101" s="5"/>
      <c r="BA101" s="5"/>
    </row>
    <row r="102" s="1" customFormat="1" ht="30" customHeight="1" spans="1:53">
      <c r="A102" s="2"/>
      <c r="K102" s="3"/>
      <c r="L102" s="3"/>
      <c r="M102" s="3"/>
      <c r="O102" s="25"/>
      <c r="R102" s="4"/>
      <c r="U102" s="5"/>
      <c r="W102" s="4"/>
      <c r="Z102" s="5"/>
      <c r="AB102" s="4"/>
      <c r="AE102" s="5"/>
      <c r="AG102" s="4"/>
      <c r="AK102" s="5"/>
      <c r="AO102" s="5"/>
      <c r="AS102" s="5"/>
      <c r="AW102" s="5"/>
      <c r="BA102" s="5"/>
    </row>
    <row r="103" s="1" customFormat="1" ht="30" customHeight="1" spans="1:53">
      <c r="A103" s="2"/>
      <c r="K103" s="3"/>
      <c r="L103" s="3"/>
      <c r="M103" s="3"/>
      <c r="O103" s="25"/>
      <c r="R103" s="4"/>
      <c r="U103" s="5"/>
      <c r="W103" s="4"/>
      <c r="Z103" s="5"/>
      <c r="AB103" s="4"/>
      <c r="AE103" s="5"/>
      <c r="AG103" s="4"/>
      <c r="AK103" s="5"/>
      <c r="AO103" s="5"/>
      <c r="AS103" s="5"/>
      <c r="AW103" s="5"/>
      <c r="BA103" s="5"/>
    </row>
    <row r="104" s="1" customFormat="1" ht="30" customHeight="1" spans="1:53">
      <c r="A104" s="2"/>
      <c r="K104" s="3"/>
      <c r="L104" s="3"/>
      <c r="M104" s="3"/>
      <c r="O104" s="25"/>
      <c r="R104" s="4"/>
      <c r="U104" s="5"/>
      <c r="W104" s="4"/>
      <c r="Z104" s="5"/>
      <c r="AB104" s="4"/>
      <c r="AE104" s="5"/>
      <c r="AG104" s="4"/>
      <c r="AK104" s="5"/>
      <c r="AO104" s="5"/>
      <c r="AS104" s="5"/>
      <c r="AW104" s="5"/>
      <c r="BA104" s="5"/>
    </row>
    <row r="105" s="1" customFormat="1" ht="30" customHeight="1" spans="1:53">
      <c r="A105" s="2"/>
      <c r="K105" s="3"/>
      <c r="L105" s="3"/>
      <c r="M105" s="3"/>
      <c r="O105" s="25"/>
      <c r="R105" s="4"/>
      <c r="U105" s="5"/>
      <c r="W105" s="4"/>
      <c r="Z105" s="5"/>
      <c r="AB105" s="4"/>
      <c r="AE105" s="5"/>
      <c r="AG105" s="4"/>
      <c r="AK105" s="5"/>
      <c r="AO105" s="5"/>
      <c r="AS105" s="5"/>
      <c r="AW105" s="5"/>
      <c r="BA105" s="5"/>
    </row>
    <row r="106" s="1" customFormat="1" ht="30" customHeight="1" spans="1:53">
      <c r="A106" s="2"/>
      <c r="K106" s="3"/>
      <c r="L106" s="3"/>
      <c r="M106" s="3"/>
      <c r="O106" s="25"/>
      <c r="R106" s="4"/>
      <c r="U106" s="5"/>
      <c r="W106" s="4"/>
      <c r="Z106" s="5"/>
      <c r="AB106" s="4"/>
      <c r="AE106" s="5"/>
      <c r="AG106" s="4"/>
      <c r="AK106" s="5"/>
      <c r="AO106" s="5"/>
      <c r="AS106" s="5"/>
      <c r="AW106" s="5"/>
      <c r="BA106" s="5"/>
    </row>
    <row r="107" s="1" customFormat="1" ht="30" customHeight="1" spans="1:53">
      <c r="A107" s="2"/>
      <c r="K107" s="3"/>
      <c r="L107" s="3"/>
      <c r="M107" s="3"/>
      <c r="O107" s="25"/>
      <c r="R107" s="4"/>
      <c r="U107" s="5"/>
      <c r="W107" s="4"/>
      <c r="Z107" s="5"/>
      <c r="AB107" s="4"/>
      <c r="AE107" s="5"/>
      <c r="AG107" s="4"/>
      <c r="AK107" s="5"/>
      <c r="AO107" s="5"/>
      <c r="AS107" s="5"/>
      <c r="AW107" s="5"/>
      <c r="BA107" s="5"/>
    </row>
    <row r="108" s="1" customFormat="1" ht="30" customHeight="1" spans="1:53">
      <c r="A108" s="2"/>
      <c r="K108" s="3"/>
      <c r="L108" s="3"/>
      <c r="M108" s="3"/>
      <c r="O108" s="25"/>
      <c r="R108" s="4"/>
      <c r="U108" s="5"/>
      <c r="W108" s="4"/>
      <c r="Z108" s="5"/>
      <c r="AB108" s="4"/>
      <c r="AE108" s="5"/>
      <c r="AG108" s="4"/>
      <c r="AK108" s="5"/>
      <c r="AO108" s="5"/>
      <c r="AS108" s="5"/>
      <c r="AW108" s="5"/>
      <c r="BA108" s="5"/>
    </row>
    <row r="109" s="1" customFormat="1" ht="30" customHeight="1" spans="1:53">
      <c r="A109" s="2"/>
      <c r="K109" s="3"/>
      <c r="L109" s="3"/>
      <c r="M109" s="3"/>
      <c r="O109" s="25"/>
      <c r="R109" s="4"/>
      <c r="U109" s="5"/>
      <c r="W109" s="4"/>
      <c r="Z109" s="5"/>
      <c r="AB109" s="4"/>
      <c r="AE109" s="5"/>
      <c r="AG109" s="4"/>
      <c r="AK109" s="5"/>
      <c r="AO109" s="5"/>
      <c r="AS109" s="5"/>
      <c r="AW109" s="5"/>
      <c r="BA109" s="5"/>
    </row>
    <row r="110" s="1" customFormat="1" ht="30" customHeight="1" spans="1:53">
      <c r="A110" s="2"/>
      <c r="K110" s="3"/>
      <c r="L110" s="3"/>
      <c r="M110" s="3"/>
      <c r="O110" s="25"/>
      <c r="R110" s="4"/>
      <c r="U110" s="5"/>
      <c r="W110" s="4"/>
      <c r="Z110" s="5"/>
      <c r="AB110" s="4"/>
      <c r="AE110" s="5"/>
      <c r="AG110" s="4"/>
      <c r="AK110" s="5"/>
      <c r="AO110" s="5"/>
      <c r="AS110" s="5"/>
      <c r="AW110" s="5"/>
      <c r="BA110" s="5"/>
    </row>
    <row r="111" s="1" customFormat="1" ht="30" customHeight="1" spans="1:53">
      <c r="A111" s="2"/>
      <c r="K111" s="3"/>
      <c r="L111" s="3"/>
      <c r="M111" s="3"/>
      <c r="O111" s="25"/>
      <c r="R111" s="4"/>
      <c r="U111" s="5"/>
      <c r="W111" s="4"/>
      <c r="Z111" s="5"/>
      <c r="AB111" s="4"/>
      <c r="AE111" s="5"/>
      <c r="AG111" s="4"/>
      <c r="AK111" s="5"/>
      <c r="AO111" s="5"/>
      <c r="AS111" s="5"/>
      <c r="AW111" s="5"/>
      <c r="BA111" s="5"/>
    </row>
    <row r="112" s="1" customFormat="1" ht="30" customHeight="1" spans="1:53">
      <c r="A112" s="2"/>
      <c r="K112" s="3"/>
      <c r="L112" s="3"/>
      <c r="M112" s="3"/>
      <c r="O112" s="25"/>
      <c r="R112" s="4"/>
      <c r="U112" s="5"/>
      <c r="W112" s="4"/>
      <c r="Z112" s="5"/>
      <c r="AB112" s="4"/>
      <c r="AE112" s="5"/>
      <c r="AG112" s="4"/>
      <c r="AK112" s="5"/>
      <c r="AO112" s="5"/>
      <c r="AS112" s="5"/>
      <c r="AW112" s="5"/>
      <c r="BA112" s="5"/>
    </row>
    <row r="113" s="1" customFormat="1" ht="30" customHeight="1" spans="1:53">
      <c r="A113" s="2"/>
      <c r="K113" s="3"/>
      <c r="L113" s="3"/>
      <c r="M113" s="3"/>
      <c r="O113" s="25"/>
      <c r="R113" s="4"/>
      <c r="U113" s="5"/>
      <c r="W113" s="4"/>
      <c r="Z113" s="5"/>
      <c r="AB113" s="4"/>
      <c r="AE113" s="5"/>
      <c r="AG113" s="4"/>
      <c r="AK113" s="5"/>
      <c r="AO113" s="5"/>
      <c r="AS113" s="5"/>
      <c r="AW113" s="5"/>
      <c r="BA113" s="5"/>
    </row>
    <row r="114" s="1" customFormat="1" ht="30" customHeight="1" spans="1:53">
      <c r="A114" s="2"/>
      <c r="K114" s="3"/>
      <c r="L114" s="3"/>
      <c r="M114" s="3"/>
      <c r="O114" s="25"/>
      <c r="R114" s="4"/>
      <c r="U114" s="5"/>
      <c r="W114" s="4"/>
      <c r="Z114" s="5"/>
      <c r="AB114" s="4"/>
      <c r="AE114" s="5"/>
      <c r="AG114" s="4"/>
      <c r="AK114" s="5"/>
      <c r="AO114" s="5"/>
      <c r="AS114" s="5"/>
      <c r="AW114" s="5"/>
      <c r="BA114" s="5"/>
    </row>
    <row r="115" s="1" customFormat="1" ht="30" customHeight="1" spans="1:53">
      <c r="A115" s="2"/>
      <c r="K115" s="3"/>
      <c r="L115" s="3"/>
      <c r="M115" s="3"/>
      <c r="O115" s="25"/>
      <c r="R115" s="4"/>
      <c r="U115" s="5"/>
      <c r="W115" s="4"/>
      <c r="Z115" s="5"/>
      <c r="AB115" s="4"/>
      <c r="AE115" s="5"/>
      <c r="AG115" s="4"/>
      <c r="AK115" s="5"/>
      <c r="AO115" s="5"/>
      <c r="AS115" s="5"/>
      <c r="AW115" s="5"/>
      <c r="BA115" s="5"/>
    </row>
    <row r="116" s="1" customFormat="1" ht="30" customHeight="1" spans="1:53">
      <c r="A116" s="2"/>
      <c r="K116" s="3"/>
      <c r="L116" s="3"/>
      <c r="M116" s="3"/>
      <c r="O116" s="25"/>
      <c r="R116" s="4"/>
      <c r="U116" s="5"/>
      <c r="W116" s="4"/>
      <c r="Z116" s="5"/>
      <c r="AB116" s="4"/>
      <c r="AE116" s="5"/>
      <c r="AG116" s="4"/>
      <c r="AK116" s="5"/>
      <c r="AO116" s="5"/>
      <c r="AS116" s="5"/>
      <c r="AW116" s="5"/>
      <c r="BA116" s="5"/>
    </row>
    <row r="117" s="1" customFormat="1" ht="30" customHeight="1" spans="1:53">
      <c r="A117" s="2"/>
      <c r="K117" s="3"/>
      <c r="L117" s="3"/>
      <c r="M117" s="3"/>
      <c r="O117" s="25"/>
      <c r="R117" s="4"/>
      <c r="U117" s="5"/>
      <c r="W117" s="4"/>
      <c r="Z117" s="5"/>
      <c r="AB117" s="4"/>
      <c r="AE117" s="5"/>
      <c r="AG117" s="4"/>
      <c r="AK117" s="5"/>
      <c r="AO117" s="5"/>
      <c r="AS117" s="5"/>
      <c r="AW117" s="5"/>
      <c r="BA117" s="5"/>
    </row>
    <row r="118" s="1" customFormat="1" ht="30" customHeight="1" spans="1:53">
      <c r="A118" s="2"/>
      <c r="K118" s="3"/>
      <c r="L118" s="3"/>
      <c r="M118" s="3"/>
      <c r="O118" s="25"/>
      <c r="R118" s="4"/>
      <c r="U118" s="5"/>
      <c r="W118" s="4"/>
      <c r="Z118" s="5"/>
      <c r="AB118" s="4"/>
      <c r="AE118" s="5"/>
      <c r="AG118" s="4"/>
      <c r="AK118" s="5"/>
      <c r="AO118" s="5"/>
      <c r="AS118" s="5"/>
      <c r="AW118" s="5"/>
      <c r="BA118" s="5"/>
    </row>
    <row r="119" s="1" customFormat="1" ht="30" customHeight="1" spans="1:53">
      <c r="A119" s="2"/>
      <c r="K119" s="3"/>
      <c r="L119" s="3"/>
      <c r="M119" s="3"/>
      <c r="O119" s="25"/>
      <c r="R119" s="4"/>
      <c r="U119" s="5"/>
      <c r="W119" s="4"/>
      <c r="Z119" s="5"/>
      <c r="AB119" s="4"/>
      <c r="AE119" s="5"/>
      <c r="AG119" s="4"/>
      <c r="AK119" s="5"/>
      <c r="AO119" s="5"/>
      <c r="AS119" s="5"/>
      <c r="AW119" s="5"/>
      <c r="BA119" s="5"/>
    </row>
    <row r="120" s="1" customFormat="1" ht="30" customHeight="1" spans="1:53">
      <c r="A120" s="2"/>
      <c r="K120" s="3"/>
      <c r="L120" s="3"/>
      <c r="M120" s="3"/>
      <c r="O120" s="25"/>
      <c r="R120" s="4"/>
      <c r="U120" s="5"/>
      <c r="W120" s="4"/>
      <c r="Z120" s="5"/>
      <c r="AB120" s="4"/>
      <c r="AE120" s="5"/>
      <c r="AG120" s="4"/>
      <c r="AK120" s="5"/>
      <c r="AO120" s="5"/>
      <c r="AS120" s="5"/>
      <c r="AW120" s="5"/>
      <c r="BA120" s="5"/>
    </row>
    <row r="121" s="1" customFormat="1" ht="30" customHeight="1" spans="1:53">
      <c r="A121" s="2"/>
      <c r="K121" s="3"/>
      <c r="L121" s="3"/>
      <c r="M121" s="3"/>
      <c r="O121" s="25"/>
      <c r="R121" s="4"/>
      <c r="U121" s="5"/>
      <c r="W121" s="4"/>
      <c r="Z121" s="5"/>
      <c r="AB121" s="4"/>
      <c r="AE121" s="5"/>
      <c r="AG121" s="4"/>
      <c r="AK121" s="5"/>
      <c r="AO121" s="5"/>
      <c r="AS121" s="5"/>
      <c r="AW121" s="5"/>
      <c r="BA121" s="5"/>
    </row>
    <row r="122" s="1" customFormat="1" ht="30" customHeight="1" spans="1:53">
      <c r="A122" s="2"/>
      <c r="K122" s="3"/>
      <c r="L122" s="3"/>
      <c r="M122" s="3"/>
      <c r="O122" s="25"/>
      <c r="R122" s="4"/>
      <c r="U122" s="5"/>
      <c r="W122" s="4"/>
      <c r="Z122" s="5"/>
      <c r="AB122" s="4"/>
      <c r="AE122" s="5"/>
      <c r="AG122" s="4"/>
      <c r="AK122" s="5"/>
      <c r="AO122" s="5"/>
      <c r="AS122" s="5"/>
      <c r="AW122" s="5"/>
      <c r="BA122" s="5"/>
    </row>
    <row r="123" s="1" customFormat="1" ht="30" customHeight="1" spans="1:53">
      <c r="A123" s="2"/>
      <c r="K123" s="3"/>
      <c r="L123" s="3"/>
      <c r="M123" s="3"/>
      <c r="O123" s="25"/>
      <c r="R123" s="4"/>
      <c r="U123" s="5"/>
      <c r="W123" s="4"/>
      <c r="Z123" s="5"/>
      <c r="AB123" s="4"/>
      <c r="AE123" s="5"/>
      <c r="AG123" s="4"/>
      <c r="AK123" s="5"/>
      <c r="AO123" s="5"/>
      <c r="AS123" s="5"/>
      <c r="AW123" s="5"/>
      <c r="BA123" s="5"/>
    </row>
    <row r="124" s="1" customFormat="1" ht="30" customHeight="1" spans="1:53">
      <c r="A124" s="2"/>
      <c r="K124" s="3"/>
      <c r="L124" s="3"/>
      <c r="M124" s="3"/>
      <c r="O124" s="25"/>
      <c r="R124" s="4"/>
      <c r="U124" s="5"/>
      <c r="W124" s="4"/>
      <c r="Z124" s="5"/>
      <c r="AB124" s="4"/>
      <c r="AE124" s="5"/>
      <c r="AG124" s="4"/>
      <c r="AK124" s="5"/>
      <c r="AO124" s="5"/>
      <c r="AS124" s="5"/>
      <c r="AW124" s="5"/>
      <c r="BA124" s="5"/>
    </row>
    <row r="125" s="1" customFormat="1" ht="30" customHeight="1" spans="1:53">
      <c r="A125" s="2"/>
      <c r="K125" s="3"/>
      <c r="L125" s="3"/>
      <c r="M125" s="3"/>
      <c r="O125" s="25"/>
      <c r="R125" s="4"/>
      <c r="U125" s="5"/>
      <c r="W125" s="4"/>
      <c r="Z125" s="5"/>
      <c r="AB125" s="4"/>
      <c r="AE125" s="5"/>
      <c r="AG125" s="4"/>
      <c r="AK125" s="5"/>
      <c r="AO125" s="5"/>
      <c r="AS125" s="5"/>
      <c r="AW125" s="5"/>
      <c r="BA125" s="5"/>
    </row>
    <row r="126" s="1" customFormat="1" ht="30" customHeight="1" spans="1:53">
      <c r="A126" s="2"/>
      <c r="K126" s="3"/>
      <c r="L126" s="3"/>
      <c r="M126" s="3"/>
      <c r="O126" s="25"/>
      <c r="R126" s="4"/>
      <c r="U126" s="5"/>
      <c r="W126" s="4"/>
      <c r="Z126" s="5"/>
      <c r="AB126" s="4"/>
      <c r="AE126" s="5"/>
      <c r="AG126" s="4"/>
      <c r="AK126" s="5"/>
      <c r="AO126" s="5"/>
      <c r="AS126" s="5"/>
      <c r="AW126" s="5"/>
      <c r="BA126" s="5"/>
    </row>
    <row r="127" s="1" customFormat="1" ht="30" customHeight="1" spans="1:53">
      <c r="A127" s="2"/>
      <c r="K127" s="3"/>
      <c r="L127" s="3"/>
      <c r="M127" s="3"/>
      <c r="O127" s="25"/>
      <c r="R127" s="4"/>
      <c r="U127" s="5"/>
      <c r="W127" s="4"/>
      <c r="Z127" s="5"/>
      <c r="AB127" s="4"/>
      <c r="AE127" s="5"/>
      <c r="AG127" s="4"/>
      <c r="AK127" s="5"/>
      <c r="AO127" s="5"/>
      <c r="AS127" s="5"/>
      <c r="AW127" s="5"/>
      <c r="BA127" s="5"/>
    </row>
    <row r="128" s="1" customFormat="1" ht="30" customHeight="1" spans="1:53">
      <c r="A128" s="2"/>
      <c r="K128" s="3"/>
      <c r="L128" s="3"/>
      <c r="M128" s="3"/>
      <c r="O128" s="25"/>
      <c r="R128" s="4"/>
      <c r="U128" s="5"/>
      <c r="W128" s="4"/>
      <c r="Z128" s="5"/>
      <c r="AB128" s="4"/>
      <c r="AE128" s="5"/>
      <c r="AG128" s="4"/>
      <c r="AK128" s="5"/>
      <c r="AO128" s="5"/>
      <c r="AS128" s="5"/>
      <c r="AW128" s="5"/>
      <c r="BA128" s="5"/>
    </row>
    <row r="129" s="1" customFormat="1" ht="30" customHeight="1" spans="1:53">
      <c r="A129" s="2"/>
      <c r="K129" s="3"/>
      <c r="L129" s="3"/>
      <c r="M129" s="3"/>
      <c r="O129" s="25"/>
      <c r="R129" s="4"/>
      <c r="U129" s="5"/>
      <c r="W129" s="4"/>
      <c r="Z129" s="5"/>
      <c r="AB129" s="4"/>
      <c r="AE129" s="5"/>
      <c r="AG129" s="4"/>
      <c r="AK129" s="5"/>
      <c r="AO129" s="5"/>
      <c r="AS129" s="5"/>
      <c r="AW129" s="5"/>
      <c r="BA129" s="5"/>
    </row>
    <row r="130" s="1" customFormat="1" ht="30" customHeight="1" spans="1:53">
      <c r="A130" s="2"/>
      <c r="K130" s="3"/>
      <c r="L130" s="3"/>
      <c r="M130" s="3"/>
      <c r="O130" s="25"/>
      <c r="R130" s="4"/>
      <c r="U130" s="5"/>
      <c r="W130" s="4"/>
      <c r="Z130" s="5"/>
      <c r="AB130" s="4"/>
      <c r="AE130" s="5"/>
      <c r="AG130" s="4"/>
      <c r="AK130" s="5"/>
      <c r="AO130" s="5"/>
      <c r="AS130" s="5"/>
      <c r="AW130" s="5"/>
      <c r="BA130" s="5"/>
    </row>
    <row r="131" s="1" customFormat="1" ht="30" customHeight="1" spans="1:53">
      <c r="A131" s="2"/>
      <c r="K131" s="3"/>
      <c r="L131" s="3"/>
      <c r="M131" s="3"/>
      <c r="O131" s="25"/>
      <c r="R131" s="4"/>
      <c r="U131" s="5"/>
      <c r="W131" s="4"/>
      <c r="Z131" s="5"/>
      <c r="AB131" s="4"/>
      <c r="AE131" s="5"/>
      <c r="AG131" s="4"/>
      <c r="AK131" s="5"/>
      <c r="AO131" s="5"/>
      <c r="AS131" s="5"/>
      <c r="AW131" s="5"/>
      <c r="BA131" s="5"/>
    </row>
    <row r="132" s="1" customFormat="1" ht="30" customHeight="1" spans="1:53">
      <c r="A132" s="2"/>
      <c r="K132" s="3"/>
      <c r="L132" s="3"/>
      <c r="M132" s="3"/>
      <c r="O132" s="25"/>
      <c r="R132" s="4"/>
      <c r="U132" s="5"/>
      <c r="W132" s="4"/>
      <c r="Z132" s="5"/>
      <c r="AB132" s="4"/>
      <c r="AE132" s="5"/>
      <c r="AG132" s="4"/>
      <c r="AK132" s="5"/>
      <c r="AO132" s="5"/>
      <c r="AS132" s="5"/>
      <c r="AW132" s="5"/>
      <c r="BA132" s="5"/>
    </row>
    <row r="133" s="1" customFormat="1" ht="30" customHeight="1" spans="1:53">
      <c r="A133" s="2"/>
      <c r="K133" s="3"/>
      <c r="L133" s="3"/>
      <c r="M133" s="3"/>
      <c r="O133" s="25"/>
      <c r="R133" s="4"/>
      <c r="U133" s="5"/>
      <c r="W133" s="4"/>
      <c r="Z133" s="5"/>
      <c r="AB133" s="4"/>
      <c r="AE133" s="5"/>
      <c r="AG133" s="4"/>
      <c r="AK133" s="5"/>
      <c r="AO133" s="5"/>
      <c r="AS133" s="5"/>
      <c r="AW133" s="5"/>
      <c r="BA133" s="5"/>
    </row>
    <row r="134" s="1" customFormat="1" ht="30" customHeight="1" spans="1:53">
      <c r="A134" s="2"/>
      <c r="K134" s="3"/>
      <c r="L134" s="3"/>
      <c r="M134" s="3"/>
      <c r="O134" s="25"/>
      <c r="R134" s="4"/>
      <c r="U134" s="5"/>
      <c r="W134" s="4"/>
      <c r="Z134" s="5"/>
      <c r="AB134" s="4"/>
      <c r="AE134" s="5"/>
      <c r="AG134" s="4"/>
      <c r="AK134" s="5"/>
      <c r="AO134" s="5"/>
      <c r="AS134" s="5"/>
      <c r="AW134" s="5"/>
      <c r="BA134" s="5"/>
    </row>
    <row r="135" s="1" customFormat="1" ht="30" customHeight="1" spans="1:53">
      <c r="A135" s="2"/>
      <c r="K135" s="3"/>
      <c r="L135" s="3"/>
      <c r="M135" s="3"/>
      <c r="O135" s="25"/>
      <c r="R135" s="4"/>
      <c r="U135" s="5"/>
      <c r="W135" s="4"/>
      <c r="Z135" s="5"/>
      <c r="AB135" s="4"/>
      <c r="AE135" s="5"/>
      <c r="AG135" s="4"/>
      <c r="AK135" s="5"/>
      <c r="AO135" s="5"/>
      <c r="AS135" s="5"/>
      <c r="AW135" s="5"/>
      <c r="BA135" s="5"/>
    </row>
    <row r="136" s="1" customFormat="1" ht="30" customHeight="1" spans="1:53">
      <c r="A136" s="2"/>
      <c r="K136" s="3"/>
      <c r="L136" s="3"/>
      <c r="M136" s="3"/>
      <c r="O136" s="25"/>
      <c r="R136" s="4"/>
      <c r="U136" s="5"/>
      <c r="W136" s="4"/>
      <c r="Z136" s="5"/>
      <c r="AB136" s="4"/>
      <c r="AE136" s="5"/>
      <c r="AG136" s="4"/>
      <c r="AK136" s="5"/>
      <c r="AO136" s="5"/>
      <c r="AS136" s="5"/>
      <c r="AW136" s="5"/>
      <c r="BA136" s="5"/>
    </row>
    <row r="137" s="1" customFormat="1" ht="30" customHeight="1" spans="1:53">
      <c r="A137" s="2"/>
      <c r="K137" s="3"/>
      <c r="L137" s="3"/>
      <c r="M137" s="3"/>
      <c r="O137" s="25"/>
      <c r="R137" s="4"/>
      <c r="U137" s="5"/>
      <c r="W137" s="4"/>
      <c r="Z137" s="5"/>
      <c r="AB137" s="4"/>
      <c r="AE137" s="5"/>
      <c r="AG137" s="4"/>
      <c r="AK137" s="5"/>
      <c r="AO137" s="5"/>
      <c r="AS137" s="5"/>
      <c r="AW137" s="5"/>
      <c r="BA137" s="5"/>
    </row>
    <row r="138" s="1" customFormat="1" ht="30" customHeight="1" spans="1:53">
      <c r="A138" s="2"/>
      <c r="K138" s="3"/>
      <c r="L138" s="3"/>
      <c r="M138" s="3"/>
      <c r="O138" s="25"/>
      <c r="R138" s="4"/>
      <c r="U138" s="5"/>
      <c r="W138" s="4"/>
      <c r="Z138" s="5"/>
      <c r="AB138" s="4"/>
      <c r="AE138" s="5"/>
      <c r="AG138" s="4"/>
      <c r="AK138" s="5"/>
      <c r="AO138" s="5"/>
      <c r="AS138" s="5"/>
      <c r="AW138" s="5"/>
      <c r="BA138" s="5"/>
    </row>
    <row r="139" s="1" customFormat="1" ht="30" customHeight="1" spans="1:53">
      <c r="A139" s="2"/>
      <c r="K139" s="3"/>
      <c r="L139" s="3"/>
      <c r="M139" s="3"/>
      <c r="O139" s="25"/>
      <c r="R139" s="4"/>
      <c r="U139" s="5"/>
      <c r="W139" s="4"/>
      <c r="Z139" s="5"/>
      <c r="AB139" s="4"/>
      <c r="AE139" s="5"/>
      <c r="AG139" s="4"/>
      <c r="AK139" s="5"/>
      <c r="AO139" s="5"/>
      <c r="AS139" s="5"/>
      <c r="AW139" s="5"/>
      <c r="BA139" s="5"/>
    </row>
    <row r="140" s="1" customFormat="1" ht="30" customHeight="1" spans="1:53">
      <c r="A140" s="2"/>
      <c r="K140" s="3"/>
      <c r="L140" s="3"/>
      <c r="M140" s="3"/>
      <c r="O140" s="25"/>
      <c r="R140" s="4"/>
      <c r="U140" s="5"/>
      <c r="W140" s="4"/>
      <c r="Z140" s="5"/>
      <c r="AB140" s="4"/>
      <c r="AE140" s="5"/>
      <c r="AG140" s="4"/>
      <c r="AK140" s="5"/>
      <c r="AO140" s="5"/>
      <c r="AS140" s="5"/>
      <c r="AW140" s="5"/>
      <c r="BA140" s="5"/>
    </row>
    <row r="141" s="1" customFormat="1" ht="30" customHeight="1" spans="1:53">
      <c r="A141" s="2"/>
      <c r="K141" s="3"/>
      <c r="L141" s="3"/>
      <c r="M141" s="3"/>
      <c r="O141" s="25"/>
      <c r="R141" s="4"/>
      <c r="U141" s="5"/>
      <c r="W141" s="4"/>
      <c r="Z141" s="5"/>
      <c r="AB141" s="4"/>
      <c r="AE141" s="5"/>
      <c r="AG141" s="4"/>
      <c r="AK141" s="5"/>
      <c r="AO141" s="5"/>
      <c r="AS141" s="5"/>
      <c r="AW141" s="5"/>
      <c r="BA141" s="5"/>
    </row>
    <row r="142" s="1" customFormat="1" ht="30" customHeight="1" spans="1:53">
      <c r="A142" s="2"/>
      <c r="K142" s="3"/>
      <c r="L142" s="3"/>
      <c r="M142" s="3"/>
      <c r="O142" s="25"/>
      <c r="R142" s="4"/>
      <c r="U142" s="5"/>
      <c r="W142" s="4"/>
      <c r="Z142" s="5"/>
      <c r="AB142" s="4"/>
      <c r="AE142" s="5"/>
      <c r="AG142" s="4"/>
      <c r="AK142" s="5"/>
      <c r="AO142" s="5"/>
      <c r="AS142" s="5"/>
      <c r="AW142" s="5"/>
      <c r="BA142" s="5"/>
    </row>
    <row r="143" s="1" customFormat="1" ht="30" customHeight="1" spans="1:53">
      <c r="A143" s="2"/>
      <c r="K143" s="3"/>
      <c r="L143" s="3"/>
      <c r="M143" s="3"/>
      <c r="O143" s="25"/>
      <c r="R143" s="4"/>
      <c r="U143" s="5"/>
      <c r="W143" s="4"/>
      <c r="Z143" s="5"/>
      <c r="AB143" s="4"/>
      <c r="AE143" s="5"/>
      <c r="AG143" s="4"/>
      <c r="AK143" s="5"/>
      <c r="AO143" s="5"/>
      <c r="AS143" s="5"/>
      <c r="AW143" s="5"/>
      <c r="BA143" s="5"/>
    </row>
    <row r="144" s="1" customFormat="1" ht="30" customHeight="1" spans="1:53">
      <c r="A144" s="2"/>
      <c r="K144" s="3"/>
      <c r="L144" s="3"/>
      <c r="M144" s="3"/>
      <c r="O144" s="25"/>
      <c r="R144" s="4"/>
      <c r="U144" s="5"/>
      <c r="W144" s="4"/>
      <c r="Z144" s="5"/>
      <c r="AB144" s="4"/>
      <c r="AE144" s="5"/>
      <c r="AG144" s="4"/>
      <c r="AK144" s="5"/>
      <c r="AO144" s="5"/>
      <c r="AS144" s="5"/>
      <c r="AW144" s="5"/>
      <c r="BA144" s="5"/>
    </row>
    <row r="145" s="1" customFormat="1" ht="30" customHeight="1" spans="1:53">
      <c r="A145" s="2"/>
      <c r="K145" s="3"/>
      <c r="L145" s="3"/>
      <c r="M145" s="3"/>
      <c r="O145" s="25"/>
      <c r="R145" s="4"/>
      <c r="U145" s="5"/>
      <c r="W145" s="4"/>
      <c r="Z145" s="5"/>
      <c r="AB145" s="4"/>
      <c r="AE145" s="5"/>
      <c r="AG145" s="4"/>
      <c r="AK145" s="5"/>
      <c r="AO145" s="5"/>
      <c r="AS145" s="5"/>
      <c r="AW145" s="5"/>
      <c r="BA145" s="5"/>
    </row>
    <row r="146" s="1" customFormat="1" ht="30" customHeight="1" spans="1:53">
      <c r="A146" s="2"/>
      <c r="K146" s="3"/>
      <c r="L146" s="3"/>
      <c r="M146" s="3"/>
      <c r="O146" s="25"/>
      <c r="R146" s="4"/>
      <c r="U146" s="5"/>
      <c r="W146" s="4"/>
      <c r="Z146" s="5"/>
      <c r="AB146" s="4"/>
      <c r="AE146" s="5"/>
      <c r="AG146" s="4"/>
      <c r="AK146" s="5"/>
      <c r="AO146" s="5"/>
      <c r="AS146" s="5"/>
      <c r="AW146" s="5"/>
      <c r="BA146" s="5"/>
    </row>
    <row r="147" s="1" customFormat="1" ht="30" customHeight="1" spans="1:53">
      <c r="A147" s="2"/>
      <c r="K147" s="3"/>
      <c r="L147" s="3"/>
      <c r="M147" s="3"/>
      <c r="O147" s="25"/>
      <c r="R147" s="4"/>
      <c r="U147" s="5"/>
      <c r="W147" s="4"/>
      <c r="Z147" s="5"/>
      <c r="AB147" s="4"/>
      <c r="AE147" s="5"/>
      <c r="AG147" s="4"/>
      <c r="AK147" s="5"/>
      <c r="AO147" s="5"/>
      <c r="AS147" s="5"/>
      <c r="AW147" s="5"/>
      <c r="BA147" s="5"/>
    </row>
    <row r="148" s="1" customFormat="1" ht="30" customHeight="1" spans="1:53">
      <c r="A148" s="2"/>
      <c r="K148" s="3"/>
      <c r="L148" s="3"/>
      <c r="M148" s="3"/>
      <c r="O148" s="25"/>
      <c r="R148" s="4"/>
      <c r="U148" s="5"/>
      <c r="W148" s="4"/>
      <c r="Z148" s="5"/>
      <c r="AB148" s="4"/>
      <c r="AE148" s="5"/>
      <c r="AG148" s="4"/>
      <c r="AK148" s="5"/>
      <c r="AO148" s="5"/>
      <c r="AS148" s="5"/>
      <c r="AW148" s="5"/>
      <c r="BA148" s="5"/>
    </row>
    <row r="149" s="1" customFormat="1" ht="30" customHeight="1" spans="1:53">
      <c r="A149" s="2"/>
      <c r="K149" s="3"/>
      <c r="L149" s="3"/>
      <c r="M149" s="3"/>
      <c r="O149" s="25"/>
      <c r="R149" s="4"/>
      <c r="U149" s="5"/>
      <c r="W149" s="4"/>
      <c r="Z149" s="5"/>
      <c r="AB149" s="4"/>
      <c r="AE149" s="5"/>
      <c r="AG149" s="4"/>
      <c r="AK149" s="5"/>
      <c r="AO149" s="5"/>
      <c r="AS149" s="5"/>
      <c r="AW149" s="5"/>
      <c r="BA149" s="5"/>
    </row>
    <row r="150" s="1" customFormat="1" ht="30" customHeight="1" spans="1:53">
      <c r="A150" s="2"/>
      <c r="K150" s="3"/>
      <c r="L150" s="3"/>
      <c r="M150" s="3"/>
      <c r="O150" s="25"/>
      <c r="R150" s="4"/>
      <c r="U150" s="5"/>
      <c r="W150" s="4"/>
      <c r="Z150" s="5"/>
      <c r="AB150" s="4"/>
      <c r="AE150" s="5"/>
      <c r="AG150" s="4"/>
      <c r="AK150" s="5"/>
      <c r="AO150" s="5"/>
      <c r="AS150" s="5"/>
      <c r="AW150" s="5"/>
      <c r="BA150" s="5"/>
    </row>
    <row r="151" s="1" customFormat="1" ht="30" customHeight="1" spans="1:53">
      <c r="A151" s="2"/>
      <c r="K151" s="3"/>
      <c r="L151" s="3"/>
      <c r="M151" s="3"/>
      <c r="O151" s="25"/>
      <c r="R151" s="4"/>
      <c r="U151" s="5"/>
      <c r="W151" s="4"/>
      <c r="Z151" s="5"/>
      <c r="AB151" s="4"/>
      <c r="AE151" s="5"/>
      <c r="AG151" s="4"/>
      <c r="AK151" s="5"/>
      <c r="AO151" s="5"/>
      <c r="AS151" s="5"/>
      <c r="AW151" s="5"/>
      <c r="BA151" s="5"/>
    </row>
    <row r="152" s="1" customFormat="1" ht="30" customHeight="1" spans="1:53">
      <c r="A152" s="2"/>
      <c r="K152" s="3"/>
      <c r="L152" s="3"/>
      <c r="M152" s="3"/>
      <c r="O152" s="25"/>
      <c r="R152" s="4"/>
      <c r="U152" s="5"/>
      <c r="W152" s="4"/>
      <c r="Z152" s="5"/>
      <c r="AB152" s="4"/>
      <c r="AE152" s="5"/>
      <c r="AG152" s="4"/>
      <c r="AK152" s="5"/>
      <c r="AO152" s="5"/>
      <c r="AS152" s="5"/>
      <c r="AW152" s="5"/>
      <c r="BA152" s="5"/>
    </row>
    <row r="153" s="1" customFormat="1" ht="30" customHeight="1" spans="1:53">
      <c r="A153" s="2"/>
      <c r="K153" s="3"/>
      <c r="L153" s="3"/>
      <c r="M153" s="3"/>
      <c r="O153" s="25"/>
      <c r="R153" s="4"/>
      <c r="U153" s="5"/>
      <c r="W153" s="4"/>
      <c r="Z153" s="5"/>
      <c r="AB153" s="4"/>
      <c r="AE153" s="5"/>
      <c r="AG153" s="4"/>
      <c r="AK153" s="5"/>
      <c r="AO153" s="5"/>
      <c r="AS153" s="5"/>
      <c r="AW153" s="5"/>
      <c r="BA153" s="5"/>
    </row>
    <row r="154" s="1" customFormat="1" ht="30" customHeight="1" spans="1:53">
      <c r="A154" s="2"/>
      <c r="K154" s="3"/>
      <c r="L154" s="3"/>
      <c r="M154" s="3"/>
      <c r="O154" s="25"/>
      <c r="R154" s="4"/>
      <c r="U154" s="5"/>
      <c r="W154" s="4"/>
      <c r="Z154" s="5"/>
      <c r="AB154" s="4"/>
      <c r="AE154" s="5"/>
      <c r="AG154" s="4"/>
      <c r="AK154" s="5"/>
      <c r="AO154" s="5"/>
      <c r="AS154" s="5"/>
      <c r="AW154" s="5"/>
      <c r="BA154" s="5"/>
    </row>
    <row r="155" s="1" customFormat="1" ht="30" customHeight="1" spans="1:53">
      <c r="A155" s="2"/>
      <c r="K155" s="3"/>
      <c r="L155" s="3"/>
      <c r="M155" s="3"/>
      <c r="O155" s="25"/>
      <c r="R155" s="4"/>
      <c r="U155" s="5"/>
      <c r="W155" s="4"/>
      <c r="Z155" s="5"/>
      <c r="AB155" s="4"/>
      <c r="AE155" s="5"/>
      <c r="AG155" s="4"/>
      <c r="AK155" s="5"/>
      <c r="AO155" s="5"/>
      <c r="AS155" s="5"/>
      <c r="AW155" s="5"/>
      <c r="BA155" s="5"/>
    </row>
    <row r="156" s="1" customFormat="1" ht="30" customHeight="1" spans="1:53">
      <c r="A156" s="2"/>
      <c r="K156" s="3"/>
      <c r="L156" s="3"/>
      <c r="M156" s="3"/>
      <c r="O156" s="25"/>
      <c r="R156" s="4"/>
      <c r="U156" s="5"/>
      <c r="W156" s="4"/>
      <c r="Z156" s="5"/>
      <c r="AB156" s="4"/>
      <c r="AE156" s="5"/>
      <c r="AG156" s="4"/>
      <c r="AK156" s="5"/>
      <c r="AO156" s="5"/>
      <c r="AS156" s="5"/>
      <c r="AW156" s="5"/>
      <c r="BA156" s="5"/>
    </row>
    <row r="157" s="1" customFormat="1" ht="30" customHeight="1" spans="1:53">
      <c r="A157" s="2"/>
      <c r="K157" s="3"/>
      <c r="L157" s="3"/>
      <c r="M157" s="3"/>
      <c r="O157" s="25"/>
      <c r="R157" s="4"/>
      <c r="U157" s="5"/>
      <c r="W157" s="4"/>
      <c r="Z157" s="5"/>
      <c r="AB157" s="4"/>
      <c r="AE157" s="5"/>
      <c r="AG157" s="4"/>
      <c r="AK157" s="5"/>
      <c r="AO157" s="5"/>
      <c r="AS157" s="5"/>
      <c r="AW157" s="5"/>
      <c r="BA157" s="5"/>
    </row>
    <row r="158" s="1" customFormat="1" ht="30" customHeight="1" spans="1:53">
      <c r="A158" s="2"/>
      <c r="K158" s="3"/>
      <c r="L158" s="3"/>
      <c r="M158" s="3"/>
      <c r="O158" s="25"/>
      <c r="R158" s="4"/>
      <c r="U158" s="5"/>
      <c r="W158" s="4"/>
      <c r="Z158" s="5"/>
      <c r="AB158" s="4"/>
      <c r="AE158" s="5"/>
      <c r="AG158" s="4"/>
      <c r="AK158" s="5"/>
      <c r="AO158" s="5"/>
      <c r="AS158" s="5"/>
      <c r="AW158" s="5"/>
      <c r="BA158" s="5"/>
    </row>
    <row r="159" s="1" customFormat="1" ht="30" customHeight="1" spans="1:53">
      <c r="A159" s="2"/>
      <c r="K159" s="3"/>
      <c r="L159" s="3"/>
      <c r="M159" s="3"/>
      <c r="O159" s="25"/>
      <c r="R159" s="4"/>
      <c r="U159" s="5"/>
      <c r="W159" s="4"/>
      <c r="Z159" s="5"/>
      <c r="AB159" s="4"/>
      <c r="AE159" s="5"/>
      <c r="AG159" s="4"/>
      <c r="AK159" s="5"/>
      <c r="AO159" s="5"/>
      <c r="AS159" s="5"/>
      <c r="AW159" s="5"/>
      <c r="BA159" s="5"/>
    </row>
    <row r="160" s="1" customFormat="1" ht="30" customHeight="1" spans="1:53">
      <c r="A160" s="2"/>
      <c r="K160" s="3"/>
      <c r="L160" s="3"/>
      <c r="M160" s="3"/>
      <c r="O160" s="25"/>
      <c r="R160" s="4"/>
      <c r="U160" s="5"/>
      <c r="W160" s="4"/>
      <c r="Z160" s="5"/>
      <c r="AB160" s="4"/>
      <c r="AE160" s="5"/>
      <c r="AG160" s="4"/>
      <c r="AK160" s="5"/>
      <c r="AO160" s="5"/>
      <c r="AS160" s="5"/>
      <c r="AW160" s="5"/>
      <c r="BA160" s="5"/>
    </row>
    <row r="161" s="1" customFormat="1" ht="30" customHeight="1" spans="1:53">
      <c r="A161" s="2"/>
      <c r="K161" s="3"/>
      <c r="L161" s="3"/>
      <c r="M161" s="3"/>
      <c r="O161" s="25"/>
      <c r="R161" s="4"/>
      <c r="U161" s="5"/>
      <c r="W161" s="4"/>
      <c r="Z161" s="5"/>
      <c r="AB161" s="4"/>
      <c r="AE161" s="5"/>
      <c r="AG161" s="4"/>
      <c r="AK161" s="5"/>
      <c r="AO161" s="5"/>
      <c r="AS161" s="5"/>
      <c r="AW161" s="5"/>
      <c r="BA161" s="5"/>
    </row>
    <row r="162" s="1" customFormat="1" ht="30" customHeight="1" spans="1:53">
      <c r="A162" s="2"/>
      <c r="K162" s="3"/>
      <c r="L162" s="3"/>
      <c r="M162" s="3"/>
      <c r="O162" s="25"/>
      <c r="R162" s="4"/>
      <c r="U162" s="5"/>
      <c r="W162" s="4"/>
      <c r="Z162" s="5"/>
      <c r="AB162" s="4"/>
      <c r="AE162" s="5"/>
      <c r="AG162" s="4"/>
      <c r="AK162" s="5"/>
      <c r="AO162" s="5"/>
      <c r="AS162" s="5"/>
      <c r="AW162" s="5"/>
      <c r="BA162" s="5"/>
    </row>
    <row r="163" s="1" customFormat="1" ht="30" customHeight="1" spans="1:53">
      <c r="A163" s="2"/>
      <c r="K163" s="3"/>
      <c r="L163" s="3"/>
      <c r="M163" s="3"/>
      <c r="O163" s="25"/>
      <c r="R163" s="4"/>
      <c r="U163" s="5"/>
      <c r="W163" s="4"/>
      <c r="Z163" s="5"/>
      <c r="AB163" s="4"/>
      <c r="AE163" s="5"/>
      <c r="AG163" s="4"/>
      <c r="AK163" s="5"/>
      <c r="AO163" s="5"/>
      <c r="AS163" s="5"/>
      <c r="AW163" s="5"/>
      <c r="BA163" s="5"/>
    </row>
    <row r="164" s="1" customFormat="1" ht="30" customHeight="1" spans="1:53">
      <c r="A164" s="2"/>
      <c r="K164" s="3"/>
      <c r="L164" s="3"/>
      <c r="M164" s="3"/>
      <c r="O164" s="25"/>
      <c r="R164" s="4"/>
      <c r="U164" s="5"/>
      <c r="W164" s="4"/>
      <c r="Z164" s="5"/>
      <c r="AB164" s="4"/>
      <c r="AE164" s="5"/>
      <c r="AG164" s="4"/>
      <c r="AK164" s="5"/>
      <c r="AO164" s="5"/>
      <c r="AS164" s="5"/>
      <c r="AW164" s="5"/>
      <c r="BA164" s="5"/>
    </row>
    <row r="165" s="1" customFormat="1" ht="30" customHeight="1" spans="1:53">
      <c r="A165" s="2"/>
      <c r="K165" s="3"/>
      <c r="L165" s="3"/>
      <c r="M165" s="3"/>
      <c r="O165" s="25"/>
      <c r="R165" s="4"/>
      <c r="U165" s="5"/>
      <c r="W165" s="4"/>
      <c r="Z165" s="5"/>
      <c r="AB165" s="4"/>
      <c r="AE165" s="5"/>
      <c r="AG165" s="4"/>
      <c r="AK165" s="5"/>
      <c r="AO165" s="5"/>
      <c r="AS165" s="5"/>
      <c r="AW165" s="5"/>
      <c r="BA165" s="5"/>
    </row>
    <row r="166" s="1" customFormat="1" ht="30" customHeight="1" spans="1:53">
      <c r="A166" s="2"/>
      <c r="K166" s="3"/>
      <c r="L166" s="3"/>
      <c r="M166" s="3"/>
      <c r="O166" s="25"/>
      <c r="R166" s="4"/>
      <c r="U166" s="5"/>
      <c r="W166" s="4"/>
      <c r="Z166" s="5"/>
      <c r="AB166" s="4"/>
      <c r="AE166" s="5"/>
      <c r="AG166" s="4"/>
      <c r="AK166" s="5"/>
      <c r="AO166" s="5"/>
      <c r="AS166" s="5"/>
      <c r="AW166" s="5"/>
      <c r="BA166" s="5"/>
    </row>
    <row r="167" s="1" customFormat="1" ht="30" customHeight="1" spans="1:53">
      <c r="A167" s="2"/>
      <c r="K167" s="3"/>
      <c r="L167" s="3"/>
      <c r="M167" s="3"/>
      <c r="O167" s="25"/>
      <c r="R167" s="4"/>
      <c r="U167" s="5"/>
      <c r="W167" s="4"/>
      <c r="Z167" s="5"/>
      <c r="AB167" s="4"/>
      <c r="AE167" s="5"/>
      <c r="AG167" s="4"/>
      <c r="AK167" s="5"/>
      <c r="AO167" s="5"/>
      <c r="AS167" s="5"/>
      <c r="AW167" s="5"/>
      <c r="BA167" s="5"/>
    </row>
    <row r="168" s="1" customFormat="1" ht="30" customHeight="1" spans="1:53">
      <c r="A168" s="2"/>
      <c r="K168" s="3"/>
      <c r="L168" s="3"/>
      <c r="M168" s="3"/>
      <c r="O168" s="25"/>
      <c r="R168" s="4"/>
      <c r="U168" s="5"/>
      <c r="W168" s="4"/>
      <c r="Z168" s="5"/>
      <c r="AB168" s="4"/>
      <c r="AE168" s="5"/>
      <c r="AG168" s="4"/>
      <c r="AK168" s="5"/>
      <c r="AO168" s="5"/>
      <c r="AS168" s="5"/>
      <c r="AW168" s="5"/>
      <c r="BA168" s="5"/>
    </row>
    <row r="169" s="1" customFormat="1" ht="30" customHeight="1" spans="1:53">
      <c r="A169" s="2"/>
      <c r="K169" s="3"/>
      <c r="L169" s="3"/>
      <c r="M169" s="3"/>
      <c r="O169" s="25"/>
      <c r="R169" s="4"/>
      <c r="U169" s="5"/>
      <c r="W169" s="4"/>
      <c r="Z169" s="5"/>
      <c r="AB169" s="4"/>
      <c r="AE169" s="5"/>
      <c r="AG169" s="4"/>
      <c r="AK169" s="5"/>
      <c r="AO169" s="5"/>
      <c r="AS169" s="5"/>
      <c r="AW169" s="5"/>
      <c r="BA169" s="5"/>
    </row>
    <row r="170" s="1" customFormat="1" ht="30" customHeight="1" spans="1:53">
      <c r="A170" s="2"/>
      <c r="K170" s="3"/>
      <c r="L170" s="3"/>
      <c r="M170" s="3"/>
      <c r="O170" s="25"/>
      <c r="R170" s="4"/>
      <c r="U170" s="5"/>
      <c r="W170" s="4"/>
      <c r="Z170" s="5"/>
      <c r="AB170" s="4"/>
      <c r="AE170" s="5"/>
      <c r="AG170" s="4"/>
      <c r="AK170" s="5"/>
      <c r="AO170" s="5"/>
      <c r="AS170" s="5"/>
      <c r="AW170" s="5"/>
      <c r="BA170" s="5"/>
    </row>
    <row r="171" s="1" customFormat="1" ht="30" customHeight="1" spans="1:53">
      <c r="A171" s="2"/>
      <c r="K171" s="3"/>
      <c r="L171" s="3"/>
      <c r="M171" s="3"/>
      <c r="O171" s="25"/>
      <c r="R171" s="4"/>
      <c r="U171" s="5"/>
      <c r="W171" s="4"/>
      <c r="Z171" s="5"/>
      <c r="AB171" s="4"/>
      <c r="AE171" s="5"/>
      <c r="AG171" s="4"/>
      <c r="AK171" s="5"/>
      <c r="AO171" s="5"/>
      <c r="AS171" s="5"/>
      <c r="AW171" s="5"/>
      <c r="BA171" s="5"/>
    </row>
    <row r="172" s="1" customFormat="1" ht="30" customHeight="1" spans="1:53">
      <c r="A172" s="2"/>
      <c r="K172" s="3"/>
      <c r="L172" s="3"/>
      <c r="M172" s="3"/>
      <c r="O172" s="25"/>
      <c r="R172" s="4"/>
      <c r="U172" s="5"/>
      <c r="W172" s="4"/>
      <c r="Z172" s="5"/>
      <c r="AB172" s="4"/>
      <c r="AE172" s="5"/>
      <c r="AG172" s="4"/>
      <c r="AK172" s="5"/>
      <c r="AO172" s="5"/>
      <c r="AS172" s="5"/>
      <c r="AW172" s="5"/>
      <c r="BA172" s="5"/>
    </row>
    <row r="173" s="1" customFormat="1" ht="30" customHeight="1" spans="1:53">
      <c r="A173" s="2"/>
      <c r="K173" s="3"/>
      <c r="L173" s="3"/>
      <c r="M173" s="3"/>
      <c r="O173" s="25"/>
      <c r="R173" s="4"/>
      <c r="U173" s="5"/>
      <c r="W173" s="4"/>
      <c r="Z173" s="5"/>
      <c r="AB173" s="4"/>
      <c r="AE173" s="5"/>
      <c r="AG173" s="4"/>
      <c r="AK173" s="5"/>
      <c r="AO173" s="5"/>
      <c r="AS173" s="5"/>
      <c r="AW173" s="5"/>
      <c r="BA173" s="5"/>
    </row>
    <row r="174" s="1" customFormat="1" ht="30" customHeight="1" spans="1:53">
      <c r="A174" s="2"/>
      <c r="K174" s="3"/>
      <c r="L174" s="3"/>
      <c r="M174" s="3"/>
      <c r="O174" s="25"/>
      <c r="R174" s="4"/>
      <c r="U174" s="5"/>
      <c r="W174" s="4"/>
      <c r="Z174" s="5"/>
      <c r="AB174" s="4"/>
      <c r="AE174" s="5"/>
      <c r="AG174" s="4"/>
      <c r="AK174" s="5"/>
      <c r="AO174" s="5"/>
      <c r="AS174" s="5"/>
      <c r="AW174" s="5"/>
      <c r="BA174" s="5"/>
    </row>
    <row r="175" s="1" customFormat="1" ht="30" customHeight="1" spans="1:53">
      <c r="A175" s="2"/>
      <c r="K175" s="3"/>
      <c r="L175" s="3"/>
      <c r="M175" s="3"/>
      <c r="O175" s="25"/>
      <c r="R175" s="4"/>
      <c r="U175" s="5"/>
      <c r="W175" s="4"/>
      <c r="Z175" s="5"/>
      <c r="AB175" s="4"/>
      <c r="AE175" s="5"/>
      <c r="AG175" s="4"/>
      <c r="AK175" s="5"/>
      <c r="AO175" s="5"/>
      <c r="AS175" s="5"/>
      <c r="AW175" s="5"/>
      <c r="BA175" s="5"/>
    </row>
    <row r="176" s="1" customFormat="1" ht="30" customHeight="1" spans="1:53">
      <c r="A176" s="2"/>
      <c r="K176" s="3"/>
      <c r="L176" s="3"/>
      <c r="M176" s="3"/>
      <c r="O176" s="25"/>
      <c r="R176" s="4"/>
      <c r="U176" s="5"/>
      <c r="W176" s="4"/>
      <c r="Z176" s="5"/>
      <c r="AB176" s="4"/>
      <c r="AE176" s="5"/>
      <c r="AG176" s="4"/>
      <c r="AK176" s="5"/>
      <c r="AO176" s="5"/>
      <c r="AS176" s="5"/>
      <c r="AW176" s="5"/>
      <c r="BA176" s="5"/>
    </row>
    <row r="177" s="1" customFormat="1" ht="30" customHeight="1" spans="1:53">
      <c r="A177" s="2"/>
      <c r="K177" s="3"/>
      <c r="L177" s="3"/>
      <c r="M177" s="3"/>
      <c r="O177" s="25"/>
      <c r="R177" s="4"/>
      <c r="U177" s="5"/>
      <c r="W177" s="4"/>
      <c r="Z177" s="5"/>
      <c r="AB177" s="4"/>
      <c r="AE177" s="5"/>
      <c r="AG177" s="4"/>
      <c r="AK177" s="5"/>
      <c r="AO177" s="5"/>
      <c r="AS177" s="5"/>
      <c r="AW177" s="5"/>
      <c r="BA177" s="5"/>
    </row>
    <row r="178" s="1" customFormat="1" ht="30" customHeight="1" spans="1:53">
      <c r="A178" s="2"/>
      <c r="K178" s="3"/>
      <c r="L178" s="3"/>
      <c r="M178" s="3"/>
      <c r="O178" s="25"/>
      <c r="R178" s="4"/>
      <c r="U178" s="5"/>
      <c r="W178" s="4"/>
      <c r="Z178" s="5"/>
      <c r="AB178" s="4"/>
      <c r="AE178" s="5"/>
      <c r="AG178" s="4"/>
      <c r="AK178" s="5"/>
      <c r="AO178" s="5"/>
      <c r="AS178" s="5"/>
      <c r="AW178" s="5"/>
      <c r="BA178" s="5"/>
    </row>
    <row r="179" s="1" customFormat="1" ht="30" customHeight="1" spans="1:53">
      <c r="A179" s="2"/>
      <c r="K179" s="3"/>
      <c r="L179" s="3"/>
      <c r="M179" s="3"/>
      <c r="O179" s="25"/>
      <c r="R179" s="4"/>
      <c r="U179" s="5"/>
      <c r="W179" s="4"/>
      <c r="Z179" s="5"/>
      <c r="AB179" s="4"/>
      <c r="AE179" s="5"/>
      <c r="AG179" s="4"/>
      <c r="AK179" s="5"/>
      <c r="AO179" s="5"/>
      <c r="AS179" s="5"/>
      <c r="AW179" s="5"/>
      <c r="BA179" s="5"/>
    </row>
    <row r="180" s="1" customFormat="1" ht="30" customHeight="1" spans="1:53">
      <c r="A180" s="2"/>
      <c r="K180" s="3"/>
      <c r="L180" s="3"/>
      <c r="M180" s="3"/>
      <c r="O180" s="25"/>
      <c r="R180" s="4"/>
      <c r="U180" s="5"/>
      <c r="W180" s="4"/>
      <c r="Z180" s="5"/>
      <c r="AB180" s="4"/>
      <c r="AE180" s="5"/>
      <c r="AG180" s="4"/>
      <c r="AK180" s="5"/>
      <c r="AO180" s="5"/>
      <c r="AS180" s="5"/>
      <c r="AW180" s="5"/>
      <c r="BA180" s="5"/>
    </row>
    <row r="181" s="1" customFormat="1" ht="30" customHeight="1" spans="1:53">
      <c r="A181" s="2"/>
      <c r="K181" s="3"/>
      <c r="L181" s="3"/>
      <c r="M181" s="3"/>
      <c r="O181" s="25"/>
      <c r="R181" s="4"/>
      <c r="U181" s="5"/>
      <c r="W181" s="4"/>
      <c r="Z181" s="5"/>
      <c r="AB181" s="4"/>
      <c r="AE181" s="5"/>
      <c r="AG181" s="4"/>
      <c r="AK181" s="5"/>
      <c r="AO181" s="5"/>
      <c r="AS181" s="5"/>
      <c r="AW181" s="5"/>
      <c r="BA181" s="5"/>
    </row>
    <row r="182" s="1" customFormat="1" ht="30" customHeight="1" spans="1:53">
      <c r="A182" s="2"/>
      <c r="K182" s="3"/>
      <c r="L182" s="3"/>
      <c r="M182" s="3"/>
      <c r="O182" s="25"/>
      <c r="R182" s="4"/>
      <c r="U182" s="5"/>
      <c r="W182" s="4"/>
      <c r="Z182" s="5"/>
      <c r="AB182" s="4"/>
      <c r="AE182" s="5"/>
      <c r="AG182" s="4"/>
      <c r="AK182" s="5"/>
      <c r="AO182" s="5"/>
      <c r="AS182" s="5"/>
      <c r="AW182" s="5"/>
      <c r="BA182" s="5"/>
    </row>
    <row r="183" s="1" customFormat="1" ht="30" customHeight="1" spans="1:53">
      <c r="A183" s="2"/>
      <c r="K183" s="3"/>
      <c r="L183" s="3"/>
      <c r="M183" s="3"/>
      <c r="O183" s="25"/>
      <c r="R183" s="4"/>
      <c r="U183" s="5"/>
      <c r="W183" s="4"/>
      <c r="Z183" s="5"/>
      <c r="AB183" s="4"/>
      <c r="AE183" s="5"/>
      <c r="AG183" s="4"/>
      <c r="AK183" s="5"/>
      <c r="AO183" s="5"/>
      <c r="AS183" s="5"/>
      <c r="AW183" s="5"/>
      <c r="BA183" s="5"/>
    </row>
    <row r="184" s="1" customFormat="1" ht="30" customHeight="1" spans="1:53">
      <c r="A184" s="2"/>
      <c r="K184" s="3"/>
      <c r="L184" s="3"/>
      <c r="M184" s="3"/>
      <c r="O184" s="25"/>
      <c r="R184" s="4"/>
      <c r="U184" s="5"/>
      <c r="W184" s="4"/>
      <c r="Z184" s="5"/>
      <c r="AB184" s="4"/>
      <c r="AE184" s="5"/>
      <c r="AG184" s="4"/>
      <c r="AK184" s="5"/>
      <c r="AO184" s="5"/>
      <c r="AS184" s="5"/>
      <c r="AW184" s="5"/>
      <c r="BA184" s="5"/>
    </row>
    <row r="185" s="1" customFormat="1" ht="30" customHeight="1" spans="1:53">
      <c r="A185" s="2"/>
      <c r="K185" s="3"/>
      <c r="L185" s="3"/>
      <c r="M185" s="3"/>
      <c r="O185" s="25"/>
      <c r="R185" s="4"/>
      <c r="U185" s="5"/>
      <c r="W185" s="4"/>
      <c r="Z185" s="5"/>
      <c r="AB185" s="4"/>
      <c r="AE185" s="5"/>
      <c r="AG185" s="4"/>
      <c r="AK185" s="5"/>
      <c r="AO185" s="5"/>
      <c r="AS185" s="5"/>
      <c r="AW185" s="5"/>
      <c r="BA185" s="5"/>
    </row>
    <row r="186" s="1" customFormat="1" ht="30" customHeight="1" spans="1:53">
      <c r="A186" s="2"/>
      <c r="K186" s="3"/>
      <c r="L186" s="3"/>
      <c r="M186" s="3"/>
      <c r="O186" s="25"/>
      <c r="R186" s="4"/>
      <c r="U186" s="5"/>
      <c r="W186" s="4"/>
      <c r="Z186" s="5"/>
      <c r="AB186" s="4"/>
      <c r="AE186" s="5"/>
      <c r="AG186" s="4"/>
      <c r="AK186" s="5"/>
      <c r="AO186" s="5"/>
      <c r="AS186" s="5"/>
      <c r="AW186" s="5"/>
      <c r="BA186" s="5"/>
    </row>
    <row r="187" s="1" customFormat="1" ht="30" customHeight="1" spans="1:53">
      <c r="A187" s="2"/>
      <c r="K187" s="3"/>
      <c r="L187" s="3"/>
      <c r="M187" s="3"/>
      <c r="O187" s="25"/>
      <c r="R187" s="4"/>
      <c r="U187" s="5"/>
      <c r="W187" s="4"/>
      <c r="Z187" s="5"/>
      <c r="AB187" s="4"/>
      <c r="AE187" s="5"/>
      <c r="AG187" s="4"/>
      <c r="AK187" s="5"/>
      <c r="AO187" s="5"/>
      <c r="AS187" s="5"/>
      <c r="AW187" s="5"/>
      <c r="BA187" s="5"/>
    </row>
    <row r="188" s="1" customFormat="1" ht="30" customHeight="1" spans="1:53">
      <c r="A188" s="2"/>
      <c r="K188" s="3"/>
      <c r="L188" s="3"/>
      <c r="M188" s="3"/>
      <c r="O188" s="25"/>
      <c r="R188" s="4"/>
      <c r="U188" s="5"/>
      <c r="W188" s="4"/>
      <c r="Z188" s="5"/>
      <c r="AB188" s="4"/>
      <c r="AE188" s="5"/>
      <c r="AG188" s="4"/>
      <c r="AK188" s="5"/>
      <c r="AO188" s="5"/>
      <c r="AS188" s="5"/>
      <c r="AW188" s="5"/>
      <c r="BA188" s="5"/>
    </row>
    <row r="189" s="1" customFormat="1" ht="30" customHeight="1" spans="1:53">
      <c r="A189" s="2"/>
      <c r="K189" s="3"/>
      <c r="L189" s="3"/>
      <c r="M189" s="3"/>
      <c r="O189" s="25"/>
      <c r="R189" s="4"/>
      <c r="U189" s="5"/>
      <c r="W189" s="4"/>
      <c r="Z189" s="5"/>
      <c r="AB189" s="4"/>
      <c r="AE189" s="5"/>
      <c r="AG189" s="4"/>
      <c r="AK189" s="5"/>
      <c r="AO189" s="5"/>
      <c r="AS189" s="5"/>
      <c r="AW189" s="5"/>
      <c r="BA189" s="5"/>
    </row>
    <row r="190" s="1" customFormat="1" ht="30" customHeight="1" spans="1:53">
      <c r="A190" s="2"/>
      <c r="K190" s="3"/>
      <c r="L190" s="3"/>
      <c r="M190" s="3"/>
      <c r="O190" s="25"/>
      <c r="R190" s="4"/>
      <c r="U190" s="5"/>
      <c r="W190" s="4"/>
      <c r="Z190" s="5"/>
      <c r="AB190" s="4"/>
      <c r="AE190" s="5"/>
      <c r="AG190" s="4"/>
      <c r="AK190" s="5"/>
      <c r="AO190" s="5"/>
      <c r="AS190" s="5"/>
      <c r="AW190" s="5"/>
      <c r="BA190" s="5"/>
    </row>
    <row r="191" s="1" customFormat="1" ht="30" customHeight="1" spans="1:53">
      <c r="A191" s="2"/>
      <c r="K191" s="3"/>
      <c r="L191" s="3"/>
      <c r="M191" s="3"/>
      <c r="O191" s="25"/>
      <c r="R191" s="4"/>
      <c r="U191" s="5"/>
      <c r="W191" s="4"/>
      <c r="Z191" s="5"/>
      <c r="AB191" s="4"/>
      <c r="AE191" s="5"/>
      <c r="AG191" s="4"/>
      <c r="AK191" s="5"/>
      <c r="AO191" s="5"/>
      <c r="AS191" s="5"/>
      <c r="AW191" s="5"/>
      <c r="BA191" s="5"/>
    </row>
    <row r="192" s="1" customFormat="1" ht="30" customHeight="1" spans="1:53">
      <c r="A192" s="2"/>
      <c r="K192" s="3"/>
      <c r="L192" s="3"/>
      <c r="M192" s="3"/>
      <c r="O192" s="25"/>
      <c r="R192" s="4"/>
      <c r="U192" s="5"/>
      <c r="W192" s="4"/>
      <c r="Z192" s="5"/>
      <c r="AB192" s="4"/>
      <c r="AE192" s="5"/>
      <c r="AG192" s="4"/>
      <c r="AK192" s="5"/>
      <c r="AO192" s="5"/>
      <c r="AS192" s="5"/>
      <c r="AW192" s="5"/>
      <c r="BA192" s="5"/>
    </row>
    <row r="193" s="1" customFormat="1" ht="30" customHeight="1" spans="1:53">
      <c r="A193" s="2"/>
      <c r="K193" s="3"/>
      <c r="L193" s="3"/>
      <c r="M193" s="3"/>
      <c r="O193" s="25"/>
      <c r="R193" s="4"/>
      <c r="U193" s="5"/>
      <c r="W193" s="4"/>
      <c r="Z193" s="5"/>
      <c r="AB193" s="4"/>
      <c r="AE193" s="5"/>
      <c r="AG193" s="4"/>
      <c r="AK193" s="5"/>
      <c r="AO193" s="5"/>
      <c r="AS193" s="5"/>
      <c r="AW193" s="5"/>
      <c r="BA193" s="5"/>
    </row>
    <row r="194" s="1" customFormat="1" ht="30" customHeight="1" spans="1:53">
      <c r="A194" s="2"/>
      <c r="K194" s="3"/>
      <c r="L194" s="3"/>
      <c r="M194" s="3"/>
      <c r="O194" s="25"/>
      <c r="R194" s="4"/>
      <c r="U194" s="5"/>
      <c r="W194" s="4"/>
      <c r="Z194" s="5"/>
      <c r="AB194" s="4"/>
      <c r="AE194" s="5"/>
      <c r="AG194" s="4"/>
      <c r="AK194" s="5"/>
      <c r="AO194" s="5"/>
      <c r="AS194" s="5"/>
      <c r="AW194" s="5"/>
      <c r="BA194" s="5"/>
    </row>
    <row r="195" s="1" customFormat="1" ht="30" customHeight="1" spans="1:53">
      <c r="A195" s="2"/>
      <c r="K195" s="3"/>
      <c r="L195" s="3"/>
      <c r="M195" s="3"/>
      <c r="O195" s="25"/>
      <c r="R195" s="4"/>
      <c r="U195" s="5"/>
      <c r="W195" s="4"/>
      <c r="Z195" s="5"/>
      <c r="AB195" s="4"/>
      <c r="AE195" s="5"/>
      <c r="AG195" s="4"/>
      <c r="AK195" s="5"/>
      <c r="AO195" s="5"/>
      <c r="AS195" s="5"/>
      <c r="AW195" s="5"/>
      <c r="BA195" s="5"/>
    </row>
    <row r="196" s="1" customFormat="1" ht="30" customHeight="1" spans="1:53">
      <c r="A196" s="2"/>
      <c r="K196" s="3"/>
      <c r="L196" s="3"/>
      <c r="M196" s="3"/>
      <c r="O196" s="25"/>
      <c r="R196" s="4"/>
      <c r="U196" s="5"/>
      <c r="W196" s="4"/>
      <c r="Z196" s="5"/>
      <c r="AB196" s="4"/>
      <c r="AE196" s="5"/>
      <c r="AG196" s="4"/>
      <c r="AK196" s="5"/>
      <c r="AO196" s="5"/>
      <c r="AS196" s="5"/>
      <c r="AW196" s="5"/>
      <c r="BA196" s="5"/>
    </row>
    <row r="197" s="1" customFormat="1" ht="30" customHeight="1" spans="1:53">
      <c r="A197" s="2"/>
      <c r="K197" s="3"/>
      <c r="L197" s="3"/>
      <c r="M197" s="3"/>
      <c r="O197" s="25"/>
      <c r="R197" s="4"/>
      <c r="U197" s="5"/>
      <c r="W197" s="4"/>
      <c r="Z197" s="5"/>
      <c r="AB197" s="4"/>
      <c r="AE197" s="5"/>
      <c r="AG197" s="4"/>
      <c r="AK197" s="5"/>
      <c r="AO197" s="5"/>
      <c r="AS197" s="5"/>
      <c r="AW197" s="5"/>
      <c r="BA197" s="5"/>
    </row>
    <row r="198" s="1" customFormat="1" ht="30" customHeight="1" spans="1:53">
      <c r="A198" s="2"/>
      <c r="K198" s="3"/>
      <c r="L198" s="3"/>
      <c r="M198" s="3"/>
      <c r="O198" s="25"/>
      <c r="R198" s="4"/>
      <c r="U198" s="5"/>
      <c r="W198" s="4"/>
      <c r="Z198" s="5"/>
      <c r="AB198" s="4"/>
      <c r="AE198" s="5"/>
      <c r="AG198" s="4"/>
      <c r="AK198" s="5"/>
      <c r="AO198" s="5"/>
      <c r="AS198" s="5"/>
      <c r="AW198" s="5"/>
      <c r="BA198" s="5"/>
    </row>
    <row r="199" s="1" customFormat="1" ht="30" customHeight="1" spans="1:53">
      <c r="A199" s="2"/>
      <c r="K199" s="3"/>
      <c r="L199" s="3"/>
      <c r="M199" s="3"/>
      <c r="O199" s="25"/>
      <c r="R199" s="4"/>
      <c r="U199" s="5"/>
      <c r="W199" s="4"/>
      <c r="Z199" s="5"/>
      <c r="AB199" s="4"/>
      <c r="AE199" s="5"/>
      <c r="AG199" s="4"/>
      <c r="AK199" s="5"/>
      <c r="AO199" s="5"/>
      <c r="AS199" s="5"/>
      <c r="AW199" s="5"/>
      <c r="BA199" s="5"/>
    </row>
    <row r="200" s="1" customFormat="1" ht="30" customHeight="1" spans="1:53">
      <c r="A200" s="2"/>
      <c r="K200" s="3"/>
      <c r="L200" s="3"/>
      <c r="M200" s="3"/>
      <c r="O200" s="25"/>
      <c r="R200" s="4"/>
      <c r="U200" s="5"/>
      <c r="W200" s="4"/>
      <c r="Z200" s="5"/>
      <c r="AB200" s="4"/>
      <c r="AE200" s="5"/>
      <c r="AG200" s="4"/>
      <c r="AK200" s="5"/>
      <c r="AO200" s="5"/>
      <c r="AS200" s="5"/>
      <c r="AW200" s="5"/>
      <c r="BA200" s="5"/>
    </row>
    <row r="201" s="1" customFormat="1" ht="30" customHeight="1" spans="1:53">
      <c r="A201" s="2"/>
      <c r="K201" s="3"/>
      <c r="L201" s="3"/>
      <c r="M201" s="3"/>
      <c r="O201" s="25"/>
      <c r="R201" s="4"/>
      <c r="U201" s="5"/>
      <c r="W201" s="4"/>
      <c r="Z201" s="5"/>
      <c r="AB201" s="4"/>
      <c r="AE201" s="5"/>
      <c r="AG201" s="4"/>
      <c r="AK201" s="5"/>
      <c r="AO201" s="5"/>
      <c r="AS201" s="5"/>
      <c r="AW201" s="5"/>
      <c r="BA201" s="5"/>
    </row>
    <row r="202" s="1" customFormat="1" ht="30" customHeight="1" spans="1:53">
      <c r="A202" s="2"/>
      <c r="K202" s="3"/>
      <c r="L202" s="3"/>
      <c r="M202" s="3"/>
      <c r="O202" s="25"/>
      <c r="R202" s="4"/>
      <c r="U202" s="5"/>
      <c r="W202" s="4"/>
      <c r="Z202" s="5"/>
      <c r="AB202" s="4"/>
      <c r="AE202" s="5"/>
      <c r="AG202" s="4"/>
      <c r="AK202" s="5"/>
      <c r="AO202" s="5"/>
      <c r="AS202" s="5"/>
      <c r="AW202" s="5"/>
      <c r="BA202" s="5"/>
    </row>
    <row r="203" s="1" customFormat="1" ht="30" customHeight="1" spans="1:53">
      <c r="A203" s="2"/>
      <c r="K203" s="3"/>
      <c r="L203" s="3"/>
      <c r="M203" s="3"/>
      <c r="O203" s="25"/>
      <c r="R203" s="4"/>
      <c r="U203" s="5"/>
      <c r="W203" s="4"/>
      <c r="Z203" s="5"/>
      <c r="AB203" s="4"/>
      <c r="AE203" s="5"/>
      <c r="AG203" s="4"/>
      <c r="AK203" s="5"/>
      <c r="AO203" s="5"/>
      <c r="AS203" s="5"/>
      <c r="AW203" s="5"/>
      <c r="BA203" s="5"/>
    </row>
    <row r="204" s="1" customFormat="1" ht="30" customHeight="1" spans="1:53">
      <c r="A204" s="2"/>
      <c r="K204" s="3"/>
      <c r="L204" s="3"/>
      <c r="M204" s="3"/>
      <c r="O204" s="25"/>
      <c r="R204" s="4"/>
      <c r="U204" s="5"/>
      <c r="W204" s="4"/>
      <c r="Z204" s="5"/>
      <c r="AB204" s="4"/>
      <c r="AE204" s="5"/>
      <c r="AG204" s="4"/>
      <c r="AK204" s="5"/>
      <c r="AO204" s="5"/>
      <c r="AS204" s="5"/>
      <c r="AW204" s="5"/>
      <c r="BA204" s="5"/>
    </row>
    <row r="205" s="1" customFormat="1" ht="30" customHeight="1" spans="1:53">
      <c r="A205" s="2"/>
      <c r="K205" s="3"/>
      <c r="L205" s="3"/>
      <c r="M205" s="3"/>
      <c r="O205" s="25"/>
      <c r="R205" s="4"/>
      <c r="U205" s="5"/>
      <c r="W205" s="4"/>
      <c r="Z205" s="5"/>
      <c r="AB205" s="4"/>
      <c r="AE205" s="5"/>
      <c r="AG205" s="4"/>
      <c r="AK205" s="5"/>
      <c r="AO205" s="5"/>
      <c r="AS205" s="5"/>
      <c r="AW205" s="5"/>
      <c r="BA205" s="5"/>
    </row>
    <row r="206" s="1" customFormat="1" ht="30" customHeight="1" spans="1:53">
      <c r="A206" s="2"/>
      <c r="K206" s="3"/>
      <c r="L206" s="3"/>
      <c r="M206" s="3"/>
      <c r="O206" s="25"/>
      <c r="R206" s="4"/>
      <c r="U206" s="5"/>
      <c r="W206" s="4"/>
      <c r="Z206" s="5"/>
      <c r="AB206" s="4"/>
      <c r="AE206" s="5"/>
      <c r="AG206" s="4"/>
      <c r="AK206" s="5"/>
      <c r="AO206" s="5"/>
      <c r="AS206" s="5"/>
      <c r="AW206" s="5"/>
      <c r="BA206" s="5"/>
    </row>
    <row r="207" s="1" customFormat="1" ht="30" customHeight="1" spans="1:53">
      <c r="A207" s="2"/>
      <c r="K207" s="3"/>
      <c r="L207" s="3"/>
      <c r="M207" s="3"/>
      <c r="O207" s="25"/>
      <c r="R207" s="4"/>
      <c r="U207" s="5"/>
      <c r="W207" s="4"/>
      <c r="Z207" s="5"/>
      <c r="AB207" s="4"/>
      <c r="AE207" s="5"/>
      <c r="AG207" s="4"/>
      <c r="AK207" s="5"/>
      <c r="AO207" s="5"/>
      <c r="AS207" s="5"/>
      <c r="AW207" s="5"/>
      <c r="BA207" s="5"/>
    </row>
    <row r="208" s="1" customFormat="1" ht="30" customHeight="1" spans="1:53">
      <c r="A208" s="2"/>
      <c r="K208" s="3"/>
      <c r="L208" s="3"/>
      <c r="M208" s="3"/>
      <c r="O208" s="25"/>
      <c r="R208" s="4"/>
      <c r="U208" s="5"/>
      <c r="W208" s="4"/>
      <c r="Z208" s="5"/>
      <c r="AB208" s="4"/>
      <c r="AE208" s="5"/>
      <c r="AG208" s="4"/>
      <c r="AK208" s="5"/>
      <c r="AO208" s="5"/>
      <c r="AS208" s="5"/>
      <c r="AW208" s="5"/>
      <c r="BA208" s="5"/>
    </row>
    <row r="209" s="1" customFormat="1" ht="30" customHeight="1" spans="1:53">
      <c r="A209" s="2"/>
      <c r="K209" s="3"/>
      <c r="L209" s="3"/>
      <c r="M209" s="3"/>
      <c r="O209" s="25"/>
      <c r="R209" s="4"/>
      <c r="U209" s="5"/>
      <c r="W209" s="4"/>
      <c r="Z209" s="5"/>
      <c r="AB209" s="4"/>
      <c r="AE209" s="5"/>
      <c r="AG209" s="4"/>
      <c r="AK209" s="5"/>
      <c r="AO209" s="5"/>
      <c r="AS209" s="5"/>
      <c r="AW209" s="5"/>
      <c r="BA209" s="5"/>
    </row>
    <row r="210" s="1" customFormat="1" ht="30" customHeight="1" spans="1:53">
      <c r="A210" s="2"/>
      <c r="K210" s="3"/>
      <c r="L210" s="3"/>
      <c r="M210" s="3"/>
      <c r="O210" s="25"/>
      <c r="R210" s="4"/>
      <c r="U210" s="5"/>
      <c r="W210" s="4"/>
      <c r="Z210" s="5"/>
      <c r="AB210" s="4"/>
      <c r="AE210" s="5"/>
      <c r="AG210" s="4"/>
      <c r="AK210" s="5"/>
      <c r="AO210" s="5"/>
      <c r="AS210" s="5"/>
      <c r="AW210" s="5"/>
      <c r="BA210" s="5"/>
    </row>
    <row r="211" s="1" customFormat="1" ht="30" customHeight="1" spans="1:53">
      <c r="A211" s="2"/>
      <c r="K211" s="3"/>
      <c r="L211" s="3"/>
      <c r="M211" s="3"/>
      <c r="O211" s="25"/>
      <c r="R211" s="4"/>
      <c r="U211" s="5"/>
      <c r="W211" s="4"/>
      <c r="Z211" s="5"/>
      <c r="AB211" s="4"/>
      <c r="AE211" s="5"/>
      <c r="AG211" s="4"/>
      <c r="AK211" s="5"/>
      <c r="AO211" s="5"/>
      <c r="AS211" s="5"/>
      <c r="AW211" s="5"/>
      <c r="BA211" s="5"/>
    </row>
    <row r="212" s="1" customFormat="1" ht="30" customHeight="1" spans="1:53">
      <c r="A212" s="2"/>
      <c r="K212" s="3"/>
      <c r="L212" s="3"/>
      <c r="M212" s="3"/>
      <c r="O212" s="25"/>
      <c r="R212" s="4"/>
      <c r="U212" s="5"/>
      <c r="W212" s="4"/>
      <c r="Z212" s="5"/>
      <c r="AB212" s="4"/>
      <c r="AE212" s="5"/>
      <c r="AG212" s="4"/>
      <c r="AK212" s="5"/>
      <c r="AO212" s="5"/>
      <c r="AS212" s="5"/>
      <c r="AW212" s="5"/>
      <c r="BA212" s="5"/>
    </row>
    <row r="213" s="1" customFormat="1" ht="30" customHeight="1" spans="1:53">
      <c r="A213" s="2"/>
      <c r="K213" s="3"/>
      <c r="L213" s="3"/>
      <c r="M213" s="3"/>
      <c r="O213" s="25"/>
      <c r="R213" s="4"/>
      <c r="U213" s="5"/>
      <c r="W213" s="4"/>
      <c r="Z213" s="5"/>
      <c r="AB213" s="4"/>
      <c r="AE213" s="5"/>
      <c r="AG213" s="4"/>
      <c r="AK213" s="5"/>
      <c r="AO213" s="5"/>
      <c r="AS213" s="5"/>
      <c r="AW213" s="5"/>
      <c r="BA213" s="5"/>
    </row>
    <row r="214" s="1" customFormat="1" ht="30" customHeight="1" spans="1:53">
      <c r="A214" s="2"/>
      <c r="K214" s="3"/>
      <c r="L214" s="3"/>
      <c r="M214" s="3"/>
      <c r="O214" s="25"/>
      <c r="R214" s="4"/>
      <c r="U214" s="5"/>
      <c r="W214" s="4"/>
      <c r="Z214" s="5"/>
      <c r="AB214" s="4"/>
      <c r="AE214" s="5"/>
      <c r="AG214" s="4"/>
      <c r="AK214" s="5"/>
      <c r="AO214" s="5"/>
      <c r="AS214" s="5"/>
      <c r="AW214" s="5"/>
      <c r="BA214" s="5"/>
    </row>
    <row r="215" s="1" customFormat="1" ht="30" customHeight="1" spans="1:53">
      <c r="A215" s="2"/>
      <c r="K215" s="3"/>
      <c r="L215" s="3"/>
      <c r="M215" s="3"/>
      <c r="O215" s="25"/>
      <c r="R215" s="4"/>
      <c r="U215" s="5"/>
      <c r="W215" s="4"/>
      <c r="Z215" s="5"/>
      <c r="AB215" s="4"/>
      <c r="AE215" s="5"/>
      <c r="AG215" s="4"/>
      <c r="AK215" s="5"/>
      <c r="AO215" s="5"/>
      <c r="AS215" s="5"/>
      <c r="AW215" s="5"/>
      <c r="BA215" s="5"/>
    </row>
    <row r="216" s="1" customFormat="1" ht="30" customHeight="1" spans="1:53">
      <c r="A216" s="2"/>
      <c r="K216" s="3"/>
      <c r="L216" s="3"/>
      <c r="M216" s="3"/>
      <c r="O216" s="25"/>
      <c r="R216" s="4"/>
      <c r="U216" s="5"/>
      <c r="W216" s="4"/>
      <c r="Z216" s="5"/>
      <c r="AB216" s="4"/>
      <c r="AE216" s="5"/>
      <c r="AG216" s="4"/>
      <c r="AK216" s="5"/>
      <c r="AO216" s="5"/>
      <c r="AS216" s="5"/>
      <c r="AW216" s="5"/>
      <c r="BA216" s="5"/>
    </row>
    <row r="217" s="1" customFormat="1" ht="30" customHeight="1" spans="1:53">
      <c r="A217" s="2"/>
      <c r="K217" s="3"/>
      <c r="L217" s="3"/>
      <c r="M217" s="3"/>
      <c r="O217" s="25"/>
      <c r="R217" s="4"/>
      <c r="U217" s="5"/>
      <c r="W217" s="4"/>
      <c r="Z217" s="5"/>
      <c r="AB217" s="4"/>
      <c r="AE217" s="5"/>
      <c r="AG217" s="4"/>
      <c r="AK217" s="5"/>
      <c r="AO217" s="5"/>
      <c r="AS217" s="5"/>
      <c r="AW217" s="5"/>
      <c r="BA217" s="5"/>
    </row>
    <row r="218" s="1" customFormat="1" ht="30" customHeight="1" spans="1:53">
      <c r="A218" s="2"/>
      <c r="K218" s="3"/>
      <c r="L218" s="3"/>
      <c r="M218" s="3"/>
      <c r="O218" s="25"/>
      <c r="R218" s="4"/>
      <c r="U218" s="5"/>
      <c r="W218" s="4"/>
      <c r="Z218" s="5"/>
      <c r="AB218" s="4"/>
      <c r="AE218" s="5"/>
      <c r="AG218" s="4"/>
      <c r="AK218" s="5"/>
      <c r="AO218" s="5"/>
      <c r="AS218" s="5"/>
      <c r="AW218" s="5"/>
      <c r="BA218" s="5"/>
    </row>
    <row r="219" s="1" customFormat="1" ht="30" customHeight="1" spans="1:53">
      <c r="A219" s="2"/>
      <c r="K219" s="3"/>
      <c r="L219" s="3"/>
      <c r="M219" s="3"/>
      <c r="O219" s="25"/>
      <c r="R219" s="4"/>
      <c r="U219" s="5"/>
      <c r="W219" s="4"/>
      <c r="Z219" s="5"/>
      <c r="AB219" s="4"/>
      <c r="AE219" s="5"/>
      <c r="AG219" s="4"/>
      <c r="AK219" s="5"/>
      <c r="AO219" s="5"/>
      <c r="AS219" s="5"/>
      <c r="AW219" s="5"/>
      <c r="BA219" s="5"/>
    </row>
    <row r="220" s="1" customFormat="1" ht="30" customHeight="1" spans="1:53">
      <c r="A220" s="2"/>
      <c r="K220" s="3"/>
      <c r="L220" s="3"/>
      <c r="M220" s="3"/>
      <c r="O220" s="25"/>
      <c r="R220" s="4"/>
      <c r="U220" s="5"/>
      <c r="W220" s="4"/>
      <c r="Z220" s="5"/>
      <c r="AB220" s="4"/>
      <c r="AE220" s="5"/>
      <c r="AG220" s="4"/>
      <c r="AK220" s="5"/>
      <c r="AO220" s="5"/>
      <c r="AS220" s="5"/>
      <c r="AW220" s="5"/>
      <c r="BA220" s="5"/>
    </row>
    <row r="221" s="1" customFormat="1" ht="30" customHeight="1" spans="1:53">
      <c r="A221" s="2"/>
      <c r="K221" s="3"/>
      <c r="L221" s="3"/>
      <c r="M221" s="3"/>
      <c r="O221" s="25"/>
      <c r="R221" s="4"/>
      <c r="U221" s="5"/>
      <c r="W221" s="4"/>
      <c r="Z221" s="5"/>
      <c r="AB221" s="4"/>
      <c r="AE221" s="5"/>
      <c r="AG221" s="4"/>
      <c r="AK221" s="5"/>
      <c r="AO221" s="5"/>
      <c r="AS221" s="5"/>
      <c r="AW221" s="5"/>
      <c r="BA221" s="5"/>
    </row>
    <row r="222" s="1" customFormat="1" ht="30" customHeight="1" spans="1:53">
      <c r="A222" s="2"/>
      <c r="K222" s="3"/>
      <c r="L222" s="3"/>
      <c r="M222" s="3"/>
      <c r="O222" s="25"/>
      <c r="R222" s="4"/>
      <c r="U222" s="5"/>
      <c r="W222" s="4"/>
      <c r="Z222" s="5"/>
      <c r="AB222" s="4"/>
      <c r="AE222" s="5"/>
      <c r="AG222" s="4"/>
      <c r="AK222" s="5"/>
      <c r="AO222" s="5"/>
      <c r="AS222" s="5"/>
      <c r="AW222" s="5"/>
      <c r="BA222" s="5"/>
    </row>
    <row r="223" s="1" customFormat="1" ht="30" customHeight="1" spans="1:53">
      <c r="A223" s="2"/>
      <c r="K223" s="3"/>
      <c r="L223" s="3"/>
      <c r="M223" s="3"/>
      <c r="O223" s="25"/>
      <c r="R223" s="4"/>
      <c r="U223" s="5"/>
      <c r="W223" s="4"/>
      <c r="Z223" s="5"/>
      <c r="AB223" s="4"/>
      <c r="AE223" s="5"/>
      <c r="AG223" s="4"/>
      <c r="AK223" s="5"/>
      <c r="AO223" s="5"/>
      <c r="AS223" s="5"/>
      <c r="AW223" s="5"/>
      <c r="BA223" s="5"/>
    </row>
    <row r="224" s="1" customFormat="1" ht="30" customHeight="1" spans="1:53">
      <c r="A224" s="2"/>
      <c r="K224" s="3"/>
      <c r="L224" s="3"/>
      <c r="M224" s="3"/>
      <c r="O224" s="25"/>
      <c r="R224" s="4"/>
      <c r="U224" s="5"/>
      <c r="W224" s="4"/>
      <c r="Z224" s="5"/>
      <c r="AB224" s="4"/>
      <c r="AE224" s="5"/>
      <c r="AG224" s="4"/>
      <c r="AK224" s="5"/>
      <c r="AO224" s="5"/>
      <c r="AS224" s="5"/>
      <c r="AW224" s="5"/>
      <c r="BA224" s="5"/>
    </row>
    <row r="225" s="1" customFormat="1" ht="30" customHeight="1" spans="1:53">
      <c r="A225" s="2"/>
      <c r="K225" s="3"/>
      <c r="L225" s="3"/>
      <c r="M225" s="3"/>
      <c r="O225" s="25"/>
      <c r="R225" s="4"/>
      <c r="U225" s="5"/>
      <c r="W225" s="4"/>
      <c r="Z225" s="5"/>
      <c r="AB225" s="4"/>
      <c r="AE225" s="5"/>
      <c r="AG225" s="4"/>
      <c r="AK225" s="5"/>
      <c r="AO225" s="5"/>
      <c r="AS225" s="5"/>
      <c r="AW225" s="5"/>
      <c r="BA225" s="5"/>
    </row>
    <row r="226" s="1" customFormat="1" ht="30" customHeight="1" spans="1:53">
      <c r="A226" s="2"/>
      <c r="K226" s="3"/>
      <c r="L226" s="3"/>
      <c r="M226" s="3"/>
      <c r="O226" s="25"/>
      <c r="R226" s="4"/>
      <c r="U226" s="5"/>
      <c r="W226" s="4"/>
      <c r="Z226" s="5"/>
      <c r="AB226" s="4"/>
      <c r="AE226" s="5"/>
      <c r="AG226" s="4"/>
      <c r="AK226" s="5"/>
      <c r="AO226" s="5"/>
      <c r="AS226" s="5"/>
      <c r="AW226" s="5"/>
      <c r="BA226" s="5"/>
    </row>
    <row r="227" s="1" customFormat="1" ht="30" customHeight="1" spans="1:53">
      <c r="A227" s="2"/>
      <c r="K227" s="3"/>
      <c r="L227" s="3"/>
      <c r="M227" s="3"/>
      <c r="O227" s="25"/>
      <c r="R227" s="4"/>
      <c r="U227" s="5"/>
      <c r="W227" s="4"/>
      <c r="Z227" s="5"/>
      <c r="AB227" s="4"/>
      <c r="AE227" s="5"/>
      <c r="AG227" s="4"/>
      <c r="AK227" s="5"/>
      <c r="AO227" s="5"/>
      <c r="AS227" s="5"/>
      <c r="AW227" s="5"/>
      <c r="BA227" s="5"/>
    </row>
    <row r="228" s="1" customFormat="1" ht="30" customHeight="1" spans="1:53">
      <c r="A228" s="2"/>
      <c r="K228" s="3"/>
      <c r="L228" s="3"/>
      <c r="M228" s="3"/>
      <c r="O228" s="25"/>
      <c r="R228" s="4"/>
      <c r="U228" s="5"/>
      <c r="W228" s="4"/>
      <c r="Z228" s="5"/>
      <c r="AB228" s="4"/>
      <c r="AE228" s="5"/>
      <c r="AG228" s="4"/>
      <c r="AK228" s="5"/>
      <c r="AO228" s="5"/>
      <c r="AS228" s="5"/>
      <c r="AW228" s="5"/>
      <c r="BA228" s="5"/>
    </row>
    <row r="229" s="1" customFormat="1" ht="30" customHeight="1" spans="1:53">
      <c r="A229" s="2"/>
      <c r="K229" s="3"/>
      <c r="L229" s="3"/>
      <c r="M229" s="3"/>
      <c r="O229" s="25"/>
      <c r="R229" s="4"/>
      <c r="U229" s="5"/>
      <c r="W229" s="4"/>
      <c r="Z229" s="5"/>
      <c r="AB229" s="4"/>
      <c r="AE229" s="5"/>
      <c r="AG229" s="4"/>
      <c r="AK229" s="5"/>
      <c r="AO229" s="5"/>
      <c r="AS229" s="5"/>
      <c r="AW229" s="5"/>
      <c r="BA229" s="5"/>
    </row>
    <row r="230" s="1" customFormat="1" ht="30" customHeight="1" spans="1:53">
      <c r="A230" s="2"/>
      <c r="K230" s="3"/>
      <c r="L230" s="3"/>
      <c r="M230" s="3"/>
      <c r="O230" s="25"/>
      <c r="R230" s="4"/>
      <c r="U230" s="5"/>
      <c r="W230" s="4"/>
      <c r="Z230" s="5"/>
      <c r="AB230" s="4"/>
      <c r="AE230" s="5"/>
      <c r="AG230" s="4"/>
      <c r="AK230" s="5"/>
      <c r="AO230" s="5"/>
      <c r="AS230" s="5"/>
      <c r="AW230" s="5"/>
      <c r="BA230" s="5"/>
    </row>
    <row r="231" s="1" customFormat="1" ht="30" customHeight="1" spans="1:53">
      <c r="A231" s="2"/>
      <c r="K231" s="3"/>
      <c r="L231" s="3"/>
      <c r="M231" s="3"/>
      <c r="O231" s="25"/>
      <c r="R231" s="4"/>
      <c r="U231" s="5"/>
      <c r="W231" s="4"/>
      <c r="Z231" s="5"/>
      <c r="AB231" s="4"/>
      <c r="AE231" s="5"/>
      <c r="AG231" s="4"/>
      <c r="AK231" s="5"/>
      <c r="AO231" s="5"/>
      <c r="AS231" s="5"/>
      <c r="AW231" s="5"/>
      <c r="BA231" s="5"/>
    </row>
    <row r="232" s="1" customFormat="1" ht="30" customHeight="1" spans="1:53">
      <c r="A232" s="2"/>
      <c r="K232" s="3"/>
      <c r="L232" s="3"/>
      <c r="M232" s="3"/>
      <c r="O232" s="25"/>
      <c r="R232" s="4"/>
      <c r="U232" s="5"/>
      <c r="W232" s="4"/>
      <c r="Z232" s="5"/>
      <c r="AB232" s="4"/>
      <c r="AE232" s="5"/>
      <c r="AG232" s="4"/>
      <c r="AK232" s="5"/>
      <c r="AO232" s="5"/>
      <c r="AS232" s="5"/>
      <c r="AW232" s="5"/>
      <c r="BA232" s="5"/>
    </row>
    <row r="233" s="1" customFormat="1" ht="30" customHeight="1" spans="1:53">
      <c r="A233" s="2"/>
      <c r="K233" s="3"/>
      <c r="L233" s="3"/>
      <c r="M233" s="3"/>
      <c r="O233" s="25"/>
      <c r="R233" s="4"/>
      <c r="U233" s="5"/>
      <c r="W233" s="4"/>
      <c r="Z233" s="5"/>
      <c r="AB233" s="4"/>
      <c r="AE233" s="5"/>
      <c r="AG233" s="4"/>
      <c r="AK233" s="5"/>
      <c r="AO233" s="5"/>
      <c r="AS233" s="5"/>
      <c r="AW233" s="5"/>
      <c r="BA233" s="5"/>
    </row>
    <row r="234" s="1" customFormat="1" ht="30" customHeight="1" spans="1:53">
      <c r="A234" s="2"/>
      <c r="K234" s="3"/>
      <c r="L234" s="3"/>
      <c r="M234" s="3"/>
      <c r="O234" s="25"/>
      <c r="R234" s="4"/>
      <c r="U234" s="5"/>
      <c r="W234" s="4"/>
      <c r="Z234" s="5"/>
      <c r="AB234" s="4"/>
      <c r="AE234" s="5"/>
      <c r="AG234" s="4"/>
      <c r="AK234" s="5"/>
      <c r="AO234" s="5"/>
      <c r="AS234" s="5"/>
      <c r="AW234" s="5"/>
      <c r="BA234" s="5"/>
    </row>
    <row r="235" s="1" customFormat="1" ht="30" customHeight="1" spans="1:53">
      <c r="A235" s="2"/>
      <c r="K235" s="3"/>
      <c r="L235" s="3"/>
      <c r="M235" s="3"/>
      <c r="O235" s="25"/>
      <c r="R235" s="4"/>
      <c r="U235" s="5"/>
      <c r="W235" s="4"/>
      <c r="Z235" s="5"/>
      <c r="AB235" s="4"/>
      <c r="AE235" s="5"/>
      <c r="AG235" s="4"/>
      <c r="AK235" s="5"/>
      <c r="AO235" s="5"/>
      <c r="AS235" s="5"/>
      <c r="AW235" s="5"/>
      <c r="BA235" s="5"/>
    </row>
    <row r="236" s="1" customFormat="1" ht="30" customHeight="1" spans="1:53">
      <c r="A236" s="2"/>
      <c r="K236" s="3"/>
      <c r="L236" s="3"/>
      <c r="M236" s="3"/>
      <c r="O236" s="25"/>
      <c r="R236" s="4"/>
      <c r="U236" s="5"/>
      <c r="W236" s="4"/>
      <c r="Z236" s="5"/>
      <c r="AB236" s="4"/>
      <c r="AE236" s="5"/>
      <c r="AG236" s="4"/>
      <c r="AK236" s="5"/>
      <c r="AO236" s="5"/>
      <c r="AS236" s="5"/>
      <c r="AW236" s="5"/>
      <c r="BA236" s="5"/>
    </row>
    <row r="237" s="1" customFormat="1" ht="30" customHeight="1" spans="1:53">
      <c r="A237" s="2"/>
      <c r="K237" s="3"/>
      <c r="L237" s="3"/>
      <c r="M237" s="3"/>
      <c r="O237" s="25"/>
      <c r="R237" s="4"/>
      <c r="U237" s="5"/>
      <c r="W237" s="4"/>
      <c r="Z237" s="5"/>
      <c r="AB237" s="4"/>
      <c r="AE237" s="5"/>
      <c r="AG237" s="4"/>
      <c r="AK237" s="5"/>
      <c r="AO237" s="5"/>
      <c r="AS237" s="5"/>
      <c r="AW237" s="5"/>
      <c r="BA237" s="5"/>
    </row>
    <row r="238" s="1" customFormat="1" ht="30" customHeight="1" spans="1:53">
      <c r="A238" s="2"/>
      <c r="K238" s="3"/>
      <c r="L238" s="3"/>
      <c r="M238" s="3"/>
      <c r="O238" s="25"/>
      <c r="R238" s="4"/>
      <c r="U238" s="5"/>
      <c r="W238" s="4"/>
      <c r="Z238" s="5"/>
      <c r="AB238" s="4"/>
      <c r="AE238" s="5"/>
      <c r="AG238" s="4"/>
      <c r="AK238" s="5"/>
      <c r="AO238" s="5"/>
      <c r="AS238" s="5"/>
      <c r="AW238" s="5"/>
      <c r="BA238" s="5"/>
    </row>
    <row r="239" s="1" customFormat="1" ht="30" customHeight="1" spans="1:53">
      <c r="A239" s="2"/>
      <c r="K239" s="3"/>
      <c r="L239" s="3"/>
      <c r="M239" s="3"/>
      <c r="O239" s="25"/>
      <c r="R239" s="4"/>
      <c r="U239" s="5"/>
      <c r="W239" s="4"/>
      <c r="Z239" s="5"/>
      <c r="AB239" s="4"/>
      <c r="AE239" s="5"/>
      <c r="AG239" s="4"/>
      <c r="AK239" s="5"/>
      <c r="AO239" s="5"/>
      <c r="AS239" s="5"/>
      <c r="AW239" s="5"/>
      <c r="BA239" s="5"/>
    </row>
    <row r="240" s="1" customFormat="1" ht="30" customHeight="1" spans="1:53">
      <c r="A240" s="2"/>
      <c r="K240" s="3"/>
      <c r="L240" s="3"/>
      <c r="M240" s="3"/>
      <c r="O240" s="25"/>
      <c r="R240" s="4"/>
      <c r="U240" s="5"/>
      <c r="W240" s="4"/>
      <c r="Z240" s="5"/>
      <c r="AB240" s="4"/>
      <c r="AE240" s="5"/>
      <c r="AG240" s="4"/>
      <c r="AK240" s="5"/>
      <c r="AO240" s="5"/>
      <c r="AS240" s="5"/>
      <c r="AW240" s="5"/>
      <c r="BA240" s="5"/>
    </row>
    <row r="241" s="1" customFormat="1" ht="30" customHeight="1" spans="1:53">
      <c r="A241" s="2"/>
      <c r="K241" s="3"/>
      <c r="L241" s="3"/>
      <c r="M241" s="3"/>
      <c r="O241" s="25"/>
      <c r="R241" s="4"/>
      <c r="U241" s="5"/>
      <c r="W241" s="4"/>
      <c r="Z241" s="5"/>
      <c r="AB241" s="4"/>
      <c r="AE241" s="5"/>
      <c r="AG241" s="4"/>
      <c r="AK241" s="5"/>
      <c r="AO241" s="5"/>
      <c r="AS241" s="5"/>
      <c r="AW241" s="5"/>
      <c r="BA241" s="5"/>
    </row>
    <row r="242" s="1" customFormat="1" ht="30" customHeight="1" spans="1:53">
      <c r="A242" s="2"/>
      <c r="K242" s="3"/>
      <c r="L242" s="3"/>
      <c r="M242" s="3"/>
      <c r="O242" s="25"/>
      <c r="R242" s="4"/>
      <c r="U242" s="5"/>
      <c r="W242" s="4"/>
      <c r="Z242" s="5"/>
      <c r="AB242" s="4"/>
      <c r="AE242" s="5"/>
      <c r="AG242" s="4"/>
      <c r="AK242" s="5"/>
      <c r="AO242" s="5"/>
      <c r="AS242" s="5"/>
      <c r="AW242" s="5"/>
      <c r="BA242" s="5"/>
    </row>
    <row r="243" s="1" customFormat="1" ht="30" customHeight="1" spans="1:53">
      <c r="A243" s="2"/>
      <c r="K243" s="3"/>
      <c r="L243" s="3"/>
      <c r="M243" s="3"/>
      <c r="O243" s="25"/>
      <c r="R243" s="4"/>
      <c r="U243" s="5"/>
      <c r="W243" s="4"/>
      <c r="Z243" s="5"/>
      <c r="AB243" s="4"/>
      <c r="AE243" s="5"/>
      <c r="AG243" s="4"/>
      <c r="AK243" s="5"/>
      <c r="AO243" s="5"/>
      <c r="AS243" s="5"/>
      <c r="AW243" s="5"/>
      <c r="BA243" s="5"/>
    </row>
    <row r="244" s="1" customFormat="1" ht="30" customHeight="1" spans="1:53">
      <c r="A244" s="2"/>
      <c r="K244" s="3"/>
      <c r="L244" s="3"/>
      <c r="M244" s="3"/>
      <c r="O244" s="25"/>
      <c r="R244" s="4"/>
      <c r="U244" s="5"/>
      <c r="W244" s="4"/>
      <c r="Z244" s="5"/>
      <c r="AB244" s="4"/>
      <c r="AE244" s="5"/>
      <c r="AG244" s="4"/>
      <c r="AK244" s="5"/>
      <c r="AO244" s="5"/>
      <c r="AS244" s="5"/>
      <c r="AW244" s="5"/>
      <c r="BA244" s="5"/>
    </row>
    <row r="245" s="1" customFormat="1" ht="30" customHeight="1" spans="1:53">
      <c r="A245" s="2"/>
      <c r="K245" s="3"/>
      <c r="L245" s="3"/>
      <c r="M245" s="3"/>
      <c r="O245" s="25"/>
      <c r="R245" s="4"/>
      <c r="U245" s="5"/>
      <c r="W245" s="4"/>
      <c r="Z245" s="5"/>
      <c r="AB245" s="4"/>
      <c r="AE245" s="5"/>
      <c r="AG245" s="4"/>
      <c r="AK245" s="5"/>
      <c r="AO245" s="5"/>
      <c r="AS245" s="5"/>
      <c r="AW245" s="5"/>
      <c r="BA245" s="5"/>
    </row>
    <row r="246" s="1" customFormat="1" ht="30" customHeight="1" spans="1:53">
      <c r="A246" s="2"/>
      <c r="K246" s="3"/>
      <c r="L246" s="3"/>
      <c r="M246" s="3"/>
      <c r="O246" s="25"/>
      <c r="R246" s="4"/>
      <c r="U246" s="5"/>
      <c r="W246" s="4"/>
      <c r="Z246" s="5"/>
      <c r="AB246" s="4"/>
      <c r="AE246" s="5"/>
      <c r="AG246" s="4"/>
      <c r="AK246" s="5"/>
      <c r="AO246" s="5"/>
      <c r="AS246" s="5"/>
      <c r="AW246" s="5"/>
      <c r="BA246" s="5"/>
    </row>
    <row r="247" s="1" customFormat="1" ht="30" customHeight="1" spans="1:53">
      <c r="A247" s="2"/>
      <c r="K247" s="3"/>
      <c r="L247" s="3"/>
      <c r="M247" s="3"/>
      <c r="O247" s="25"/>
      <c r="R247" s="4"/>
      <c r="U247" s="5"/>
      <c r="W247" s="4"/>
      <c r="Z247" s="5"/>
      <c r="AB247" s="4"/>
      <c r="AE247" s="5"/>
      <c r="AG247" s="4"/>
      <c r="AK247" s="5"/>
      <c r="AO247" s="5"/>
      <c r="AS247" s="5"/>
      <c r="AW247" s="5"/>
      <c r="BA247" s="5"/>
    </row>
    <row r="248" s="1" customFormat="1" ht="30" customHeight="1" spans="1:53">
      <c r="A248" s="2"/>
      <c r="K248" s="3"/>
      <c r="L248" s="3"/>
      <c r="M248" s="3"/>
      <c r="O248" s="25"/>
      <c r="R248" s="4"/>
      <c r="U248" s="5"/>
      <c r="W248" s="4"/>
      <c r="Z248" s="5"/>
      <c r="AB248" s="4"/>
      <c r="AE248" s="5"/>
      <c r="AG248" s="4"/>
      <c r="AK248" s="5"/>
      <c r="AO248" s="5"/>
      <c r="AS248" s="5"/>
      <c r="AW248" s="5"/>
      <c r="BA248" s="5"/>
    </row>
    <row r="249" s="1" customFormat="1" ht="30" customHeight="1" spans="1:53">
      <c r="A249" s="2"/>
      <c r="K249" s="3"/>
      <c r="L249" s="3"/>
      <c r="M249" s="3"/>
      <c r="O249" s="25"/>
      <c r="R249" s="4"/>
      <c r="U249" s="5"/>
      <c r="W249" s="4"/>
      <c r="Z249" s="5"/>
      <c r="AB249" s="4"/>
      <c r="AE249" s="5"/>
      <c r="AG249" s="4"/>
      <c r="AK249" s="5"/>
      <c r="AO249" s="5"/>
      <c r="AS249" s="5"/>
      <c r="AW249" s="5"/>
      <c r="BA249" s="5"/>
    </row>
    <row r="250" s="1" customFormat="1" ht="30" customHeight="1" spans="1:53">
      <c r="A250" s="2"/>
      <c r="K250" s="3"/>
      <c r="L250" s="3"/>
      <c r="M250" s="3"/>
      <c r="O250" s="25"/>
      <c r="R250" s="4"/>
      <c r="U250" s="5"/>
      <c r="W250" s="4"/>
      <c r="Z250" s="5"/>
      <c r="AB250" s="4"/>
      <c r="AE250" s="5"/>
      <c r="AG250" s="4"/>
      <c r="AK250" s="5"/>
      <c r="AO250" s="5"/>
      <c r="AS250" s="5"/>
      <c r="AW250" s="5"/>
      <c r="BA250" s="5"/>
    </row>
    <row r="251" s="1" customFormat="1" ht="30" customHeight="1" spans="1:53">
      <c r="A251" s="2"/>
      <c r="K251" s="3"/>
      <c r="L251" s="3"/>
      <c r="M251" s="3"/>
      <c r="O251" s="25"/>
      <c r="R251" s="4"/>
      <c r="U251" s="5"/>
      <c r="W251" s="4"/>
      <c r="Z251" s="5"/>
      <c r="AB251" s="4"/>
      <c r="AE251" s="5"/>
      <c r="AG251" s="4"/>
      <c r="AK251" s="5"/>
      <c r="AO251" s="5"/>
      <c r="AS251" s="5"/>
      <c r="AW251" s="5"/>
      <c r="BA251" s="5"/>
    </row>
    <row r="252" s="1" customFormat="1" ht="30" customHeight="1" spans="1:53">
      <c r="A252" s="2"/>
      <c r="K252" s="3"/>
      <c r="L252" s="3"/>
      <c r="M252" s="3"/>
      <c r="O252" s="25"/>
      <c r="R252" s="4"/>
      <c r="U252" s="5"/>
      <c r="W252" s="4"/>
      <c r="Z252" s="5"/>
      <c r="AB252" s="4"/>
      <c r="AE252" s="5"/>
      <c r="AG252" s="4"/>
      <c r="AK252" s="5"/>
      <c r="AO252" s="5"/>
      <c r="AS252" s="5"/>
      <c r="AW252" s="5"/>
      <c r="BA252" s="5"/>
    </row>
    <row r="253" s="1" customFormat="1" ht="30" customHeight="1" spans="1:53">
      <c r="A253" s="2"/>
      <c r="K253" s="3"/>
      <c r="L253" s="3"/>
      <c r="M253" s="3"/>
      <c r="O253" s="25"/>
      <c r="R253" s="4"/>
      <c r="U253" s="5"/>
      <c r="W253" s="4"/>
      <c r="Z253" s="5"/>
      <c r="AB253" s="4"/>
      <c r="AE253" s="5"/>
      <c r="AG253" s="4"/>
      <c r="AK253" s="5"/>
      <c r="AO253" s="5"/>
      <c r="AS253" s="5"/>
      <c r="AW253" s="5"/>
      <c r="BA253" s="5"/>
    </row>
    <row r="254" s="1" customFormat="1" ht="30" customHeight="1" spans="1:53">
      <c r="A254" s="2"/>
      <c r="K254" s="3"/>
      <c r="L254" s="3"/>
      <c r="M254" s="3"/>
      <c r="O254" s="25"/>
      <c r="R254" s="4"/>
      <c r="U254" s="5"/>
      <c r="W254" s="4"/>
      <c r="Z254" s="5"/>
      <c r="AB254" s="4"/>
      <c r="AE254" s="5"/>
      <c r="AG254" s="4"/>
      <c r="AK254" s="5"/>
      <c r="AO254" s="5"/>
      <c r="AS254" s="5"/>
      <c r="AW254" s="5"/>
      <c r="BA254" s="5"/>
    </row>
    <row r="255" s="1" customFormat="1" ht="30" customHeight="1" spans="1:53">
      <c r="A255" s="2"/>
      <c r="K255" s="3"/>
      <c r="L255" s="3"/>
      <c r="M255" s="3"/>
      <c r="O255" s="25"/>
      <c r="R255" s="4"/>
      <c r="U255" s="5"/>
      <c r="W255" s="4"/>
      <c r="Z255" s="5"/>
      <c r="AB255" s="4"/>
      <c r="AE255" s="5"/>
      <c r="AG255" s="4"/>
      <c r="AK255" s="5"/>
      <c r="AO255" s="5"/>
      <c r="AS255" s="5"/>
      <c r="AW255" s="5"/>
      <c r="BA255" s="5"/>
    </row>
    <row r="256" s="1" customFormat="1" ht="30" customHeight="1" spans="1:53">
      <c r="A256" s="2"/>
      <c r="K256" s="3"/>
      <c r="L256" s="3"/>
      <c r="M256" s="3"/>
      <c r="O256" s="25"/>
      <c r="R256" s="4"/>
      <c r="U256" s="5"/>
      <c r="W256" s="4"/>
      <c r="Z256" s="5"/>
      <c r="AB256" s="4"/>
      <c r="AE256" s="5"/>
      <c r="AG256" s="4"/>
      <c r="AK256" s="5"/>
      <c r="AO256" s="5"/>
      <c r="AS256" s="5"/>
      <c r="AW256" s="5"/>
      <c r="BA256" s="5"/>
    </row>
    <row r="257" s="1" customFormat="1" ht="30" customHeight="1" spans="1:53">
      <c r="A257" s="2"/>
      <c r="K257" s="3"/>
      <c r="L257" s="3"/>
      <c r="M257" s="3"/>
      <c r="O257" s="25"/>
      <c r="R257" s="4"/>
      <c r="U257" s="5"/>
      <c r="W257" s="4"/>
      <c r="Z257" s="5"/>
      <c r="AB257" s="4"/>
      <c r="AE257" s="5"/>
      <c r="AG257" s="4"/>
      <c r="AK257" s="5"/>
      <c r="AO257" s="5"/>
      <c r="AS257" s="5"/>
      <c r="AW257" s="5"/>
      <c r="BA257" s="5"/>
    </row>
    <row r="258" s="1" customFormat="1" ht="30" customHeight="1" spans="1:53">
      <c r="A258" s="2"/>
      <c r="K258" s="3"/>
      <c r="L258" s="3"/>
      <c r="M258" s="3"/>
      <c r="O258" s="25"/>
      <c r="R258" s="4"/>
      <c r="U258" s="5"/>
      <c r="W258" s="4"/>
      <c r="Z258" s="5"/>
      <c r="AB258" s="4"/>
      <c r="AE258" s="5"/>
      <c r="AG258" s="4"/>
      <c r="AK258" s="5"/>
      <c r="AO258" s="5"/>
      <c r="AS258" s="5"/>
      <c r="AW258" s="5"/>
      <c r="BA258" s="5"/>
    </row>
    <row r="259" s="1" customFormat="1" ht="30" customHeight="1" spans="1:53">
      <c r="A259" s="2"/>
      <c r="K259" s="3"/>
      <c r="L259" s="3"/>
      <c r="M259" s="3"/>
      <c r="O259" s="25"/>
      <c r="R259" s="4"/>
      <c r="U259" s="5"/>
      <c r="W259" s="4"/>
      <c r="Z259" s="5"/>
      <c r="AB259" s="4"/>
      <c r="AE259" s="5"/>
      <c r="AG259" s="4"/>
      <c r="AK259" s="5"/>
      <c r="AO259" s="5"/>
      <c r="AS259" s="5"/>
      <c r="AW259" s="5"/>
      <c r="BA259" s="5"/>
    </row>
    <row r="260" s="1" customFormat="1" ht="30" customHeight="1" spans="1:53">
      <c r="A260" s="2"/>
      <c r="K260" s="3"/>
      <c r="L260" s="3"/>
      <c r="M260" s="3"/>
      <c r="O260" s="25"/>
      <c r="R260" s="4"/>
      <c r="U260" s="5"/>
      <c r="W260" s="4"/>
      <c r="Z260" s="5"/>
      <c r="AB260" s="4"/>
      <c r="AE260" s="5"/>
      <c r="AG260" s="4"/>
      <c r="AK260" s="5"/>
      <c r="AO260" s="5"/>
      <c r="AS260" s="5"/>
      <c r="AW260" s="5"/>
      <c r="BA260" s="5"/>
    </row>
    <row r="261" s="1" customFormat="1" ht="30" customHeight="1" spans="1:53">
      <c r="A261" s="2"/>
      <c r="K261" s="3"/>
      <c r="L261" s="3"/>
      <c r="M261" s="3"/>
      <c r="O261" s="25"/>
      <c r="R261" s="4"/>
      <c r="U261" s="5"/>
      <c r="W261" s="4"/>
      <c r="Z261" s="5"/>
      <c r="AB261" s="4"/>
      <c r="AE261" s="5"/>
      <c r="AG261" s="4"/>
      <c r="AK261" s="5"/>
      <c r="AO261" s="5"/>
      <c r="AS261" s="5"/>
      <c r="AW261" s="5"/>
      <c r="BA261" s="5"/>
    </row>
    <row r="262" s="1" customFormat="1" ht="30" customHeight="1" spans="1:53">
      <c r="A262" s="2"/>
      <c r="K262" s="3"/>
      <c r="L262" s="3"/>
      <c r="M262" s="3"/>
      <c r="O262" s="25"/>
      <c r="R262" s="4"/>
      <c r="U262" s="5"/>
      <c r="W262" s="4"/>
      <c r="Z262" s="5"/>
      <c r="AB262" s="4"/>
      <c r="AE262" s="5"/>
      <c r="AG262" s="4"/>
      <c r="AK262" s="5"/>
      <c r="AO262" s="5"/>
      <c r="AS262" s="5"/>
      <c r="AW262" s="5"/>
      <c r="BA262" s="5"/>
    </row>
    <row r="263" s="1" customFormat="1" ht="30" customHeight="1" spans="1:53">
      <c r="A263" s="2"/>
      <c r="K263" s="3"/>
      <c r="L263" s="3"/>
      <c r="M263" s="3"/>
      <c r="O263" s="25"/>
      <c r="R263" s="4"/>
      <c r="U263" s="5"/>
      <c r="W263" s="4"/>
      <c r="Z263" s="5"/>
      <c r="AB263" s="4"/>
      <c r="AE263" s="5"/>
      <c r="AG263" s="4"/>
      <c r="AK263" s="5"/>
      <c r="AO263" s="5"/>
      <c r="AS263" s="5"/>
      <c r="AW263" s="5"/>
      <c r="BA263" s="5"/>
    </row>
    <row r="264" s="1" customFormat="1" ht="30" customHeight="1" spans="1:53">
      <c r="A264" s="2"/>
      <c r="K264" s="3"/>
      <c r="L264" s="3"/>
      <c r="M264" s="3"/>
      <c r="O264" s="25"/>
      <c r="R264" s="4"/>
      <c r="U264" s="5"/>
      <c r="W264" s="4"/>
      <c r="Z264" s="5"/>
      <c r="AB264" s="4"/>
      <c r="AE264" s="5"/>
      <c r="AG264" s="4"/>
      <c r="AK264" s="5"/>
      <c r="AO264" s="5"/>
      <c r="AS264" s="5"/>
      <c r="AW264" s="5"/>
      <c r="BA264" s="5"/>
    </row>
    <row r="265" s="1" customFormat="1" ht="30" customHeight="1" spans="1:53">
      <c r="A265" s="2"/>
      <c r="K265" s="3"/>
      <c r="L265" s="3"/>
      <c r="M265" s="3"/>
      <c r="O265" s="25"/>
      <c r="R265" s="4"/>
      <c r="U265" s="5"/>
      <c r="W265" s="4"/>
      <c r="Z265" s="5"/>
      <c r="AB265" s="4"/>
      <c r="AE265" s="5"/>
      <c r="AG265" s="4"/>
      <c r="AK265" s="5"/>
      <c r="AO265" s="5"/>
      <c r="AS265" s="5"/>
      <c r="AW265" s="5"/>
      <c r="BA265" s="5"/>
    </row>
    <row r="266" s="1" customFormat="1" ht="30" customHeight="1" spans="1:53">
      <c r="A266" s="2"/>
      <c r="K266" s="3"/>
      <c r="L266" s="3"/>
      <c r="M266" s="3"/>
      <c r="O266" s="25"/>
      <c r="R266" s="4"/>
      <c r="U266" s="5"/>
      <c r="W266" s="4"/>
      <c r="Z266" s="5"/>
      <c r="AB266" s="4"/>
      <c r="AE266" s="5"/>
      <c r="AG266" s="4"/>
      <c r="AK266" s="5"/>
      <c r="AO266" s="5"/>
      <c r="AS266" s="5"/>
      <c r="AW266" s="5"/>
      <c r="BA266" s="5"/>
    </row>
    <row r="267" s="1" customFormat="1" ht="30" customHeight="1" spans="1:53">
      <c r="A267" s="2"/>
      <c r="K267" s="3"/>
      <c r="L267" s="3"/>
      <c r="M267" s="3"/>
      <c r="O267" s="25"/>
      <c r="R267" s="4"/>
      <c r="U267" s="5"/>
      <c r="W267" s="4"/>
      <c r="Z267" s="5"/>
      <c r="AB267" s="4"/>
      <c r="AE267" s="5"/>
      <c r="AG267" s="4"/>
      <c r="AK267" s="5"/>
      <c r="AO267" s="5"/>
      <c r="AS267" s="5"/>
      <c r="AW267" s="5"/>
      <c r="BA267" s="5"/>
    </row>
    <row r="268" s="1" customFormat="1" ht="30" customHeight="1" spans="1:53">
      <c r="A268" s="2"/>
      <c r="K268" s="3"/>
      <c r="L268" s="3"/>
      <c r="M268" s="3"/>
      <c r="O268" s="25"/>
      <c r="R268" s="4"/>
      <c r="U268" s="5"/>
      <c r="W268" s="4"/>
      <c r="Z268" s="5"/>
      <c r="AB268" s="4"/>
      <c r="AE268" s="5"/>
      <c r="AG268" s="4"/>
      <c r="AK268" s="5"/>
      <c r="AO268" s="5"/>
      <c r="AS268" s="5"/>
      <c r="AW268" s="5"/>
      <c r="BA268" s="5"/>
    </row>
    <row r="269" s="1" customFormat="1" ht="30" customHeight="1" spans="1:53">
      <c r="A269" s="2"/>
      <c r="K269" s="3"/>
      <c r="L269" s="3"/>
      <c r="M269" s="3"/>
      <c r="O269" s="25"/>
      <c r="R269" s="4"/>
      <c r="U269" s="5"/>
      <c r="W269" s="4"/>
      <c r="Z269" s="5"/>
      <c r="AB269" s="4"/>
      <c r="AE269" s="5"/>
      <c r="AG269" s="4"/>
      <c r="AK269" s="5"/>
      <c r="AO269" s="5"/>
      <c r="AS269" s="5"/>
      <c r="AW269" s="5"/>
      <c r="BA269" s="5"/>
    </row>
    <row r="270" s="1" customFormat="1" ht="30" customHeight="1" spans="1:53">
      <c r="A270" s="2"/>
      <c r="K270" s="3"/>
      <c r="L270" s="3"/>
      <c r="M270" s="3"/>
      <c r="O270" s="25"/>
      <c r="R270" s="4"/>
      <c r="U270" s="5"/>
      <c r="W270" s="4"/>
      <c r="Z270" s="5"/>
      <c r="AB270" s="4"/>
      <c r="AE270" s="5"/>
      <c r="AG270" s="4"/>
      <c r="AK270" s="5"/>
      <c r="AO270" s="5"/>
      <c r="AS270" s="5"/>
      <c r="AW270" s="5"/>
      <c r="BA270" s="5"/>
    </row>
    <row r="271" s="1" customFormat="1" ht="30" customHeight="1" spans="1:53">
      <c r="A271" s="2"/>
      <c r="K271" s="3"/>
      <c r="L271" s="3"/>
      <c r="M271" s="3"/>
      <c r="O271" s="25"/>
      <c r="R271" s="4"/>
      <c r="U271" s="5"/>
      <c r="W271" s="4"/>
      <c r="Z271" s="5"/>
      <c r="AB271" s="4"/>
      <c r="AE271" s="5"/>
      <c r="AG271" s="4"/>
      <c r="AK271" s="5"/>
      <c r="AO271" s="5"/>
      <c r="AS271" s="5"/>
      <c r="AW271" s="5"/>
      <c r="BA271" s="5"/>
    </row>
    <row r="272" s="1" customFormat="1" ht="30" customHeight="1" spans="1:53">
      <c r="A272" s="2"/>
      <c r="K272" s="3"/>
      <c r="L272" s="3"/>
      <c r="M272" s="3"/>
      <c r="O272" s="25"/>
      <c r="R272" s="4"/>
      <c r="U272" s="5"/>
      <c r="W272" s="4"/>
      <c r="Z272" s="5"/>
      <c r="AB272" s="4"/>
      <c r="AE272" s="5"/>
      <c r="AG272" s="4"/>
      <c r="AK272" s="5"/>
      <c r="AO272" s="5"/>
      <c r="AS272" s="5"/>
      <c r="AW272" s="5"/>
      <c r="BA272" s="5"/>
    </row>
    <row r="273" s="1" customFormat="1" ht="30" customHeight="1" spans="1:53">
      <c r="A273" s="2"/>
      <c r="K273" s="3"/>
      <c r="L273" s="3"/>
      <c r="M273" s="3"/>
      <c r="O273" s="25"/>
      <c r="R273" s="4"/>
      <c r="U273" s="5"/>
      <c r="W273" s="4"/>
      <c r="Z273" s="5"/>
      <c r="AB273" s="4"/>
      <c r="AE273" s="5"/>
      <c r="AG273" s="4"/>
      <c r="AK273" s="5"/>
      <c r="AO273" s="5"/>
      <c r="AS273" s="5"/>
      <c r="AW273" s="5"/>
      <c r="BA273" s="5"/>
    </row>
    <row r="274" s="1" customFormat="1" ht="30" customHeight="1" spans="1:53">
      <c r="A274" s="2"/>
      <c r="K274" s="3"/>
      <c r="L274" s="3"/>
      <c r="M274" s="3"/>
      <c r="O274" s="25"/>
      <c r="R274" s="4"/>
      <c r="U274" s="5"/>
      <c r="W274" s="4"/>
      <c r="Z274" s="5"/>
      <c r="AB274" s="4"/>
      <c r="AE274" s="5"/>
      <c r="AG274" s="4"/>
      <c r="AK274" s="5"/>
      <c r="AO274" s="5"/>
      <c r="AS274" s="5"/>
      <c r="AW274" s="5"/>
      <c r="BA274" s="5"/>
    </row>
    <row r="275" s="1" customFormat="1" ht="30" customHeight="1" spans="1:53">
      <c r="A275" s="2"/>
      <c r="K275" s="3"/>
      <c r="L275" s="3"/>
      <c r="M275" s="3"/>
      <c r="O275" s="25"/>
      <c r="R275" s="4"/>
      <c r="U275" s="5"/>
      <c r="W275" s="4"/>
      <c r="Z275" s="5"/>
      <c r="AB275" s="4"/>
      <c r="AE275" s="5"/>
      <c r="AG275" s="4"/>
      <c r="AK275" s="5"/>
      <c r="AO275" s="5"/>
      <c r="AS275" s="5"/>
      <c r="AW275" s="5"/>
      <c r="BA275" s="5"/>
    </row>
    <row r="276" s="1" customFormat="1" ht="30" customHeight="1" spans="1:53">
      <c r="A276" s="2"/>
      <c r="K276" s="3"/>
      <c r="L276" s="3"/>
      <c r="M276" s="3"/>
      <c r="O276" s="25"/>
      <c r="R276" s="4"/>
      <c r="U276" s="5"/>
      <c r="W276" s="4"/>
      <c r="Z276" s="5"/>
      <c r="AB276" s="4"/>
      <c r="AE276" s="5"/>
      <c r="AG276" s="4"/>
      <c r="AK276" s="5"/>
      <c r="AO276" s="5"/>
      <c r="AS276" s="5"/>
      <c r="AW276" s="5"/>
      <c r="BA276" s="5"/>
    </row>
    <row r="277" s="1" customFormat="1" ht="30" customHeight="1" spans="1:53">
      <c r="A277" s="2"/>
      <c r="K277" s="3"/>
      <c r="L277" s="3"/>
      <c r="M277" s="3"/>
      <c r="O277" s="25"/>
      <c r="R277" s="4"/>
      <c r="U277" s="5"/>
      <c r="W277" s="4"/>
      <c r="Z277" s="5"/>
      <c r="AB277" s="4"/>
      <c r="AE277" s="5"/>
      <c r="AG277" s="4"/>
      <c r="AK277" s="5"/>
      <c r="AO277" s="5"/>
      <c r="AS277" s="5"/>
      <c r="AW277" s="5"/>
      <c r="BA277" s="5"/>
    </row>
    <row r="278" s="1" customFormat="1" ht="30" customHeight="1" spans="1:53">
      <c r="A278" s="2"/>
      <c r="K278" s="3"/>
      <c r="L278" s="3"/>
      <c r="M278" s="3"/>
      <c r="O278" s="25"/>
      <c r="R278" s="4"/>
      <c r="U278" s="5"/>
      <c r="W278" s="4"/>
      <c r="Z278" s="5"/>
      <c r="AB278" s="4"/>
      <c r="AE278" s="5"/>
      <c r="AG278" s="4"/>
      <c r="AK278" s="5"/>
      <c r="AO278" s="5"/>
      <c r="AS278" s="5"/>
      <c r="AW278" s="5"/>
      <c r="BA278" s="5"/>
    </row>
    <row r="279" s="1" customFormat="1" ht="30" customHeight="1" spans="1:53">
      <c r="A279" s="2"/>
      <c r="K279" s="3"/>
      <c r="L279" s="3"/>
      <c r="M279" s="3"/>
      <c r="O279" s="25"/>
      <c r="R279" s="4"/>
      <c r="U279" s="5"/>
      <c r="W279" s="4"/>
      <c r="Z279" s="5"/>
      <c r="AB279" s="4"/>
      <c r="AE279" s="5"/>
      <c r="AG279" s="4"/>
      <c r="AK279" s="5"/>
      <c r="AO279" s="5"/>
      <c r="AS279" s="5"/>
      <c r="AW279" s="5"/>
      <c r="BA279" s="5"/>
    </row>
    <row r="280" s="1" customFormat="1" ht="30" customHeight="1" spans="1:53">
      <c r="A280" s="2"/>
      <c r="K280" s="3"/>
      <c r="L280" s="3"/>
      <c r="M280" s="3"/>
      <c r="O280" s="25"/>
      <c r="R280" s="4"/>
      <c r="U280" s="5"/>
      <c r="W280" s="4"/>
      <c r="Z280" s="5"/>
      <c r="AB280" s="4"/>
      <c r="AE280" s="5"/>
      <c r="AG280" s="4"/>
      <c r="AK280" s="5"/>
      <c r="AO280" s="5"/>
      <c r="AS280" s="5"/>
      <c r="AW280" s="5"/>
      <c r="BA280" s="5"/>
    </row>
    <row r="281" s="1" customFormat="1" ht="30" customHeight="1" spans="1:53">
      <c r="A281" s="2"/>
      <c r="K281" s="3"/>
      <c r="L281" s="3"/>
      <c r="M281" s="3"/>
      <c r="O281" s="25"/>
      <c r="R281" s="4"/>
      <c r="U281" s="5"/>
      <c r="W281" s="4"/>
      <c r="Z281" s="5"/>
      <c r="AB281" s="4"/>
      <c r="AE281" s="5"/>
      <c r="AG281" s="4"/>
      <c r="AK281" s="5"/>
      <c r="AO281" s="5"/>
      <c r="AS281" s="5"/>
      <c r="AW281" s="5"/>
      <c r="BA281" s="5"/>
    </row>
    <row r="282" s="1" customFormat="1" ht="30" customHeight="1" spans="1:53">
      <c r="A282" s="2"/>
      <c r="K282" s="3"/>
      <c r="L282" s="3"/>
      <c r="M282" s="3"/>
      <c r="O282" s="25"/>
      <c r="R282" s="4"/>
      <c r="U282" s="5"/>
      <c r="W282" s="4"/>
      <c r="Z282" s="5"/>
      <c r="AB282" s="4"/>
      <c r="AE282" s="5"/>
      <c r="AG282" s="4"/>
      <c r="AK282" s="5"/>
      <c r="AO282" s="5"/>
      <c r="AS282" s="5"/>
      <c r="AW282" s="5"/>
      <c r="BA282" s="5"/>
    </row>
    <row r="283" s="1" customFormat="1" ht="30" customHeight="1" spans="1:53">
      <c r="A283" s="2"/>
      <c r="K283" s="3"/>
      <c r="L283" s="3"/>
      <c r="M283" s="3"/>
      <c r="O283" s="25"/>
      <c r="R283" s="4"/>
      <c r="U283" s="5"/>
      <c r="W283" s="4"/>
      <c r="Z283" s="5"/>
      <c r="AB283" s="4"/>
      <c r="AE283" s="5"/>
      <c r="AG283" s="4"/>
      <c r="AK283" s="5"/>
      <c r="AO283" s="5"/>
      <c r="AS283" s="5"/>
      <c r="AW283" s="5"/>
      <c r="BA283" s="5"/>
    </row>
    <row r="284" s="1" customFormat="1" ht="30" customHeight="1" spans="1:53">
      <c r="A284" s="2"/>
      <c r="K284" s="3"/>
      <c r="L284" s="3"/>
      <c r="M284" s="3"/>
      <c r="O284" s="25"/>
      <c r="R284" s="4"/>
      <c r="U284" s="5"/>
      <c r="W284" s="4"/>
      <c r="Z284" s="5"/>
      <c r="AB284" s="4"/>
      <c r="AE284" s="5"/>
      <c r="AG284" s="4"/>
      <c r="AK284" s="5"/>
      <c r="AO284" s="5"/>
      <c r="AS284" s="5"/>
      <c r="AW284" s="5"/>
      <c r="BA284" s="5"/>
    </row>
    <row r="285" s="1" customFormat="1" ht="30" customHeight="1" spans="1:53">
      <c r="A285" s="2"/>
      <c r="K285" s="3"/>
      <c r="L285" s="3"/>
      <c r="M285" s="3"/>
      <c r="O285" s="25"/>
      <c r="R285" s="4"/>
      <c r="U285" s="5"/>
      <c r="W285" s="4"/>
      <c r="Z285" s="5"/>
      <c r="AB285" s="4"/>
      <c r="AE285" s="5"/>
      <c r="AG285" s="4"/>
      <c r="AK285" s="5"/>
      <c r="AO285" s="5"/>
      <c r="AS285" s="5"/>
      <c r="AW285" s="5"/>
      <c r="BA285" s="5"/>
    </row>
    <row r="286" s="1" customFormat="1" ht="30" customHeight="1" spans="1:53">
      <c r="A286" s="2"/>
      <c r="K286" s="3"/>
      <c r="L286" s="3"/>
      <c r="M286" s="3"/>
      <c r="O286" s="25"/>
      <c r="R286" s="4"/>
      <c r="U286" s="5"/>
      <c r="W286" s="4"/>
      <c r="Z286" s="5"/>
      <c r="AB286" s="4"/>
      <c r="AE286" s="5"/>
      <c r="AG286" s="4"/>
      <c r="AK286" s="5"/>
      <c r="AO286" s="5"/>
      <c r="AS286" s="5"/>
      <c r="AW286" s="5"/>
      <c r="BA286" s="5"/>
    </row>
    <row r="287" s="1" customFormat="1" ht="30" customHeight="1" spans="1:53">
      <c r="A287" s="2"/>
      <c r="K287" s="3"/>
      <c r="L287" s="3"/>
      <c r="M287" s="3"/>
      <c r="O287" s="25"/>
      <c r="R287" s="4"/>
      <c r="U287" s="5"/>
      <c r="W287" s="4"/>
      <c r="Z287" s="5"/>
      <c r="AB287" s="4"/>
      <c r="AE287" s="5"/>
      <c r="AG287" s="4"/>
      <c r="AK287" s="5"/>
      <c r="AO287" s="5"/>
      <c r="AS287" s="5"/>
      <c r="AW287" s="5"/>
      <c r="BA287" s="5"/>
    </row>
    <row r="288" s="1" customFormat="1" ht="30" customHeight="1" spans="1:53">
      <c r="A288" s="2"/>
      <c r="K288" s="3"/>
      <c r="L288" s="3"/>
      <c r="M288" s="3"/>
      <c r="O288" s="25"/>
      <c r="R288" s="4"/>
      <c r="U288" s="5"/>
      <c r="W288" s="4"/>
      <c r="Z288" s="5"/>
      <c r="AB288" s="4"/>
      <c r="AE288" s="5"/>
      <c r="AG288" s="4"/>
      <c r="AK288" s="5"/>
      <c r="AO288" s="5"/>
      <c r="AS288" s="5"/>
      <c r="AW288" s="5"/>
      <c r="BA288" s="5"/>
    </row>
    <row r="289" s="1" customFormat="1" ht="30" customHeight="1" spans="1:53">
      <c r="A289" s="2"/>
      <c r="K289" s="3"/>
      <c r="L289" s="3"/>
      <c r="M289" s="3"/>
      <c r="O289" s="25"/>
      <c r="R289" s="4"/>
      <c r="U289" s="5"/>
      <c r="W289" s="4"/>
      <c r="Z289" s="5"/>
      <c r="AB289" s="4"/>
      <c r="AE289" s="5"/>
      <c r="AG289" s="4"/>
      <c r="AK289" s="5"/>
      <c r="AO289" s="5"/>
      <c r="AS289" s="5"/>
      <c r="AW289" s="5"/>
      <c r="BA289" s="5"/>
    </row>
    <row r="290" s="1" customFormat="1" ht="30" customHeight="1" spans="1:53">
      <c r="A290" s="2"/>
      <c r="K290" s="3"/>
      <c r="L290" s="3"/>
      <c r="M290" s="3"/>
      <c r="O290" s="25"/>
      <c r="R290" s="4"/>
      <c r="U290" s="5"/>
      <c r="W290" s="4"/>
      <c r="Z290" s="5"/>
      <c r="AB290" s="4"/>
      <c r="AE290" s="5"/>
      <c r="AG290" s="4"/>
      <c r="AK290" s="5"/>
      <c r="AO290" s="5"/>
      <c r="AS290" s="5"/>
      <c r="AW290" s="5"/>
      <c r="BA290" s="5"/>
    </row>
    <row r="291" s="1" customFormat="1" ht="30" customHeight="1" spans="1:53">
      <c r="A291" s="2"/>
      <c r="K291" s="3"/>
      <c r="L291" s="3"/>
      <c r="M291" s="3"/>
      <c r="O291" s="25"/>
      <c r="R291" s="4"/>
      <c r="U291" s="5"/>
      <c r="W291" s="4"/>
      <c r="Z291" s="5"/>
      <c r="AB291" s="4"/>
      <c r="AE291" s="5"/>
      <c r="AG291" s="4"/>
      <c r="AK291" s="5"/>
      <c r="AO291" s="5"/>
      <c r="AS291" s="5"/>
      <c r="AW291" s="5"/>
      <c r="BA291" s="5"/>
    </row>
    <row r="292" s="1" customFormat="1" ht="30" customHeight="1" spans="1:53">
      <c r="A292" s="2"/>
      <c r="K292" s="3"/>
      <c r="L292" s="3"/>
      <c r="M292" s="3"/>
      <c r="O292" s="25"/>
      <c r="R292" s="4"/>
      <c r="U292" s="5"/>
      <c r="W292" s="4"/>
      <c r="Z292" s="5"/>
      <c r="AB292" s="4"/>
      <c r="AE292" s="5"/>
      <c r="AG292" s="4"/>
      <c r="AK292" s="5"/>
      <c r="AO292" s="5"/>
      <c r="AS292" s="5"/>
      <c r="AW292" s="5"/>
      <c r="BA292" s="5"/>
    </row>
    <row r="293" s="1" customFormat="1" ht="30" customHeight="1" spans="1:53">
      <c r="A293" s="2"/>
      <c r="K293" s="3"/>
      <c r="L293" s="3"/>
      <c r="M293" s="3"/>
      <c r="O293" s="25"/>
      <c r="R293" s="4"/>
      <c r="U293" s="5"/>
      <c r="W293" s="4"/>
      <c r="Z293" s="5"/>
      <c r="AB293" s="4"/>
      <c r="AE293" s="5"/>
      <c r="AG293" s="4"/>
      <c r="AK293" s="5"/>
      <c r="AO293" s="5"/>
      <c r="AS293" s="5"/>
      <c r="AW293" s="5"/>
      <c r="BA293" s="5"/>
    </row>
    <row r="294" s="1" customFormat="1" ht="30" customHeight="1" spans="1:53">
      <c r="A294" s="2"/>
      <c r="K294" s="3"/>
      <c r="L294" s="3"/>
      <c r="M294" s="3"/>
      <c r="O294" s="25"/>
      <c r="R294" s="4"/>
      <c r="U294" s="5"/>
      <c r="W294" s="4"/>
      <c r="Z294" s="5"/>
      <c r="AB294" s="4"/>
      <c r="AE294" s="5"/>
      <c r="AG294" s="4"/>
      <c r="AK294" s="5"/>
      <c r="AO294" s="5"/>
      <c r="AS294" s="5"/>
      <c r="AW294" s="5"/>
      <c r="BA294" s="5"/>
    </row>
    <row r="295" s="1" customFormat="1" ht="30" customHeight="1" spans="1:53">
      <c r="A295" s="2"/>
      <c r="K295" s="3"/>
      <c r="L295" s="3"/>
      <c r="M295" s="3"/>
      <c r="O295" s="25"/>
      <c r="R295" s="4"/>
      <c r="U295" s="5"/>
      <c r="W295" s="4"/>
      <c r="Z295" s="5"/>
      <c r="AB295" s="4"/>
      <c r="AE295" s="5"/>
      <c r="AG295" s="4"/>
      <c r="AK295" s="5"/>
      <c r="AO295" s="5"/>
      <c r="AS295" s="5"/>
      <c r="AW295" s="5"/>
      <c r="BA295" s="5"/>
    </row>
    <row r="296" s="1" customFormat="1" ht="30" customHeight="1" spans="1:53">
      <c r="A296" s="2"/>
      <c r="K296" s="3"/>
      <c r="L296" s="3"/>
      <c r="M296" s="3"/>
      <c r="O296" s="25"/>
      <c r="R296" s="4"/>
      <c r="U296" s="5"/>
      <c r="W296" s="4"/>
      <c r="Z296" s="5"/>
      <c r="AB296" s="4"/>
      <c r="AE296" s="5"/>
      <c r="AG296" s="4"/>
      <c r="AK296" s="5"/>
      <c r="AO296" s="5"/>
      <c r="AS296" s="5"/>
      <c r="AW296" s="5"/>
      <c r="BA296" s="5"/>
    </row>
    <row r="297" s="1" customFormat="1" ht="30" customHeight="1" spans="1:53">
      <c r="A297" s="2"/>
      <c r="K297" s="3"/>
      <c r="L297" s="3"/>
      <c r="M297" s="3"/>
      <c r="O297" s="25"/>
      <c r="R297" s="4"/>
      <c r="U297" s="5"/>
      <c r="W297" s="4"/>
      <c r="Z297" s="5"/>
      <c r="AB297" s="4"/>
      <c r="AE297" s="5"/>
      <c r="AG297" s="4"/>
      <c r="AK297" s="5"/>
      <c r="AO297" s="5"/>
      <c r="AS297" s="5"/>
      <c r="AW297" s="5"/>
      <c r="BA297" s="5"/>
    </row>
    <row r="298" s="1" customFormat="1" ht="30" customHeight="1" spans="1:53">
      <c r="A298" s="2"/>
      <c r="K298" s="3"/>
      <c r="L298" s="3"/>
      <c r="M298" s="3"/>
      <c r="O298" s="25"/>
      <c r="R298" s="4"/>
      <c r="U298" s="5"/>
      <c r="W298" s="4"/>
      <c r="Z298" s="5"/>
      <c r="AB298" s="4"/>
      <c r="AE298" s="5"/>
      <c r="AG298" s="4"/>
      <c r="AK298" s="5"/>
      <c r="AO298" s="5"/>
      <c r="AS298" s="5"/>
      <c r="AW298" s="5"/>
      <c r="BA298" s="5"/>
    </row>
    <row r="299" s="1" customFormat="1" ht="30" customHeight="1" spans="1:53">
      <c r="A299" s="2"/>
      <c r="K299" s="3"/>
      <c r="L299" s="3"/>
      <c r="M299" s="3"/>
      <c r="O299" s="25"/>
      <c r="R299" s="4"/>
      <c r="U299" s="5"/>
      <c r="W299" s="4"/>
      <c r="Z299" s="5"/>
      <c r="AB299" s="4"/>
      <c r="AE299" s="5"/>
      <c r="AG299" s="4"/>
      <c r="AK299" s="5"/>
      <c r="AO299" s="5"/>
      <c r="AS299" s="5"/>
      <c r="AW299" s="5"/>
      <c r="BA299" s="5"/>
    </row>
    <row r="300" s="1" customFormat="1" ht="30" customHeight="1" spans="1:53">
      <c r="A300" s="2"/>
      <c r="K300" s="3"/>
      <c r="L300" s="3"/>
      <c r="M300" s="3"/>
      <c r="O300" s="25"/>
      <c r="R300" s="4"/>
      <c r="U300" s="5"/>
      <c r="W300" s="4"/>
      <c r="Z300" s="5"/>
      <c r="AB300" s="4"/>
      <c r="AE300" s="5"/>
      <c r="AG300" s="4"/>
      <c r="AK300" s="5"/>
      <c r="AO300" s="5"/>
      <c r="AS300" s="5"/>
      <c r="AW300" s="5"/>
      <c r="BA300" s="5"/>
    </row>
    <row r="301" s="1" customFormat="1" ht="30" customHeight="1" spans="1:53">
      <c r="A301" s="2"/>
      <c r="K301" s="3"/>
      <c r="L301" s="3"/>
      <c r="M301" s="3"/>
      <c r="O301" s="25"/>
      <c r="R301" s="4"/>
      <c r="U301" s="5"/>
      <c r="W301" s="4"/>
      <c r="Z301" s="5"/>
      <c r="AB301" s="4"/>
      <c r="AE301" s="5"/>
      <c r="AG301" s="4"/>
      <c r="AK301" s="5"/>
      <c r="AO301" s="5"/>
      <c r="AS301" s="5"/>
      <c r="AW301" s="5"/>
      <c r="BA301" s="5"/>
    </row>
    <row r="302" s="1" customFormat="1" ht="30" customHeight="1" spans="1:53">
      <c r="A302" s="2"/>
      <c r="K302" s="3"/>
      <c r="L302" s="3"/>
      <c r="M302" s="3"/>
      <c r="O302" s="25"/>
      <c r="R302" s="4"/>
      <c r="U302" s="5"/>
      <c r="W302" s="4"/>
      <c r="Z302" s="5"/>
      <c r="AB302" s="4"/>
      <c r="AE302" s="5"/>
      <c r="AG302" s="4"/>
      <c r="AK302" s="5"/>
      <c r="AO302" s="5"/>
      <c r="AS302" s="5"/>
      <c r="AW302" s="5"/>
      <c r="BA302" s="5"/>
    </row>
    <row r="303" s="1" customFormat="1" ht="30" customHeight="1" spans="1:53">
      <c r="A303" s="2"/>
      <c r="K303" s="3"/>
      <c r="L303" s="3"/>
      <c r="M303" s="3"/>
      <c r="O303" s="25"/>
      <c r="R303" s="4"/>
      <c r="U303" s="5"/>
      <c r="W303" s="4"/>
      <c r="Z303" s="5"/>
      <c r="AB303" s="4"/>
      <c r="AE303" s="5"/>
      <c r="AG303" s="4"/>
      <c r="AK303" s="5"/>
      <c r="AO303" s="5"/>
      <c r="AS303" s="5"/>
      <c r="AW303" s="5"/>
      <c r="BA303" s="5"/>
    </row>
    <row r="304" s="1" customFormat="1" ht="30" customHeight="1" spans="1:53">
      <c r="A304" s="2"/>
      <c r="K304" s="3"/>
      <c r="L304" s="3"/>
      <c r="M304" s="3"/>
      <c r="O304" s="25"/>
      <c r="R304" s="4"/>
      <c r="U304" s="5"/>
      <c r="W304" s="4"/>
      <c r="Z304" s="5"/>
      <c r="AB304" s="4"/>
      <c r="AE304" s="5"/>
      <c r="AG304" s="4"/>
      <c r="AK304" s="5"/>
      <c r="AO304" s="5"/>
      <c r="AS304" s="5"/>
      <c r="AW304" s="5"/>
      <c r="BA304" s="5"/>
    </row>
    <row r="305" s="1" customFormat="1" ht="30" customHeight="1" spans="1:53">
      <c r="A305" s="2"/>
      <c r="K305" s="3"/>
      <c r="L305" s="3"/>
      <c r="M305" s="3"/>
      <c r="O305" s="25"/>
      <c r="R305" s="4"/>
      <c r="U305" s="5"/>
      <c r="W305" s="4"/>
      <c r="Z305" s="5"/>
      <c r="AB305" s="4"/>
      <c r="AE305" s="5"/>
      <c r="AG305" s="4"/>
      <c r="AK305" s="5"/>
      <c r="AO305" s="5"/>
      <c r="AS305" s="5"/>
      <c r="AW305" s="5"/>
      <c r="BA305" s="5"/>
    </row>
    <row r="306" s="1" customFormat="1" ht="30" customHeight="1" spans="1:53">
      <c r="A306" s="2"/>
      <c r="K306" s="3"/>
      <c r="L306" s="3"/>
      <c r="M306" s="3"/>
      <c r="O306" s="25"/>
      <c r="R306" s="4"/>
      <c r="U306" s="5"/>
      <c r="W306" s="4"/>
      <c r="Z306" s="5"/>
      <c r="AB306" s="4"/>
      <c r="AE306" s="5"/>
      <c r="AG306" s="4"/>
      <c r="AK306" s="5"/>
      <c r="AO306" s="5"/>
      <c r="AS306" s="5"/>
      <c r="AW306" s="5"/>
      <c r="BA306" s="5"/>
    </row>
    <row r="307" s="1" customFormat="1" ht="30" customHeight="1" spans="1:53">
      <c r="A307" s="2"/>
      <c r="K307" s="3"/>
      <c r="L307" s="3"/>
      <c r="M307" s="3"/>
      <c r="O307" s="25"/>
      <c r="R307" s="4"/>
      <c r="U307" s="5"/>
      <c r="W307" s="4"/>
      <c r="Z307" s="5"/>
      <c r="AB307" s="4"/>
      <c r="AE307" s="5"/>
      <c r="AG307" s="4"/>
      <c r="AK307" s="5"/>
      <c r="AO307" s="5"/>
      <c r="AS307" s="5"/>
      <c r="AW307" s="5"/>
      <c r="BA307" s="5"/>
    </row>
    <row r="308" s="1" customFormat="1" ht="30" customHeight="1" spans="1:53">
      <c r="A308" s="2"/>
      <c r="K308" s="3"/>
      <c r="L308" s="3"/>
      <c r="M308" s="3"/>
      <c r="O308" s="25"/>
      <c r="R308" s="4"/>
      <c r="U308" s="5"/>
      <c r="W308" s="4"/>
      <c r="Z308" s="5"/>
      <c r="AB308" s="4"/>
      <c r="AE308" s="5"/>
      <c r="AG308" s="4"/>
      <c r="AK308" s="5"/>
      <c r="AO308" s="5"/>
      <c r="AS308" s="5"/>
      <c r="AW308" s="5"/>
      <c r="BA308" s="5"/>
    </row>
    <row r="309" s="1" customFormat="1" ht="30" customHeight="1" spans="1:53">
      <c r="A309" s="2"/>
      <c r="K309" s="3"/>
      <c r="L309" s="3"/>
      <c r="M309" s="3"/>
      <c r="O309" s="25"/>
      <c r="R309" s="4"/>
      <c r="U309" s="5"/>
      <c r="W309" s="4"/>
      <c r="Z309" s="5"/>
      <c r="AB309" s="4"/>
      <c r="AE309" s="5"/>
      <c r="AG309" s="4"/>
      <c r="AK309" s="5"/>
      <c r="AO309" s="5"/>
      <c r="AS309" s="5"/>
      <c r="AW309" s="5"/>
      <c r="BA309" s="5"/>
    </row>
    <row r="310" s="1" customFormat="1" ht="30" customHeight="1" spans="1:53">
      <c r="A310" s="2"/>
      <c r="K310" s="3"/>
      <c r="L310" s="3"/>
      <c r="M310" s="3"/>
      <c r="O310" s="25"/>
      <c r="R310" s="4"/>
      <c r="U310" s="5"/>
      <c r="W310" s="4"/>
      <c r="Z310" s="5"/>
      <c r="AB310" s="4"/>
      <c r="AE310" s="5"/>
      <c r="AG310" s="4"/>
      <c r="AK310" s="5"/>
      <c r="AO310" s="5"/>
      <c r="AS310" s="5"/>
      <c r="AW310" s="5"/>
      <c r="BA310" s="5"/>
    </row>
    <row r="311" s="1" customFormat="1" ht="30" customHeight="1" spans="1:53">
      <c r="A311" s="2"/>
      <c r="K311" s="3"/>
      <c r="L311" s="3"/>
      <c r="M311" s="3"/>
      <c r="O311" s="25"/>
      <c r="R311" s="4"/>
      <c r="U311" s="5"/>
      <c r="W311" s="4"/>
      <c r="Z311" s="5"/>
      <c r="AB311" s="4"/>
      <c r="AE311" s="5"/>
      <c r="AG311" s="4"/>
      <c r="AK311" s="5"/>
      <c r="AO311" s="5"/>
      <c r="AS311" s="5"/>
      <c r="AW311" s="5"/>
      <c r="BA311" s="5"/>
    </row>
    <row r="312" s="1" customFormat="1" ht="30" customHeight="1" spans="1:53">
      <c r="A312" s="2"/>
      <c r="K312" s="3"/>
      <c r="L312" s="3"/>
      <c r="M312" s="3"/>
      <c r="O312" s="25"/>
      <c r="R312" s="4"/>
      <c r="U312" s="5"/>
      <c r="W312" s="4"/>
      <c r="Z312" s="5"/>
      <c r="AB312" s="4"/>
      <c r="AE312" s="5"/>
      <c r="AG312" s="4"/>
      <c r="AK312" s="5"/>
      <c r="AO312" s="5"/>
      <c r="AS312" s="5"/>
      <c r="AW312" s="5"/>
      <c r="BA312" s="5"/>
    </row>
    <row r="313" s="1" customFormat="1" ht="30" customHeight="1" spans="1:53">
      <c r="A313" s="2"/>
      <c r="K313" s="3"/>
      <c r="L313" s="3"/>
      <c r="M313" s="3"/>
      <c r="O313" s="25"/>
      <c r="R313" s="4"/>
      <c r="U313" s="5"/>
      <c r="W313" s="4"/>
      <c r="Z313" s="5"/>
      <c r="AB313" s="4"/>
      <c r="AE313" s="5"/>
      <c r="AG313" s="4"/>
      <c r="AK313" s="5"/>
      <c r="AO313" s="5"/>
      <c r="AS313" s="5"/>
      <c r="AW313" s="5"/>
      <c r="BA313" s="5"/>
    </row>
    <row r="314" s="1" customFormat="1" ht="30" customHeight="1" spans="1:53">
      <c r="A314" s="2"/>
      <c r="K314" s="3"/>
      <c r="L314" s="3"/>
      <c r="M314" s="3"/>
      <c r="O314" s="25"/>
      <c r="R314" s="4"/>
      <c r="U314" s="5"/>
      <c r="W314" s="4"/>
      <c r="Z314" s="5"/>
      <c r="AB314" s="4"/>
      <c r="AE314" s="5"/>
      <c r="AG314" s="4"/>
      <c r="AK314" s="5"/>
      <c r="AO314" s="5"/>
      <c r="AS314" s="5"/>
      <c r="AW314" s="5"/>
      <c r="BA314" s="5"/>
    </row>
    <row r="315" s="1" customFormat="1" ht="30" customHeight="1" spans="1:53">
      <c r="A315" s="2"/>
      <c r="K315" s="3"/>
      <c r="L315" s="3"/>
      <c r="M315" s="3"/>
      <c r="O315" s="25"/>
      <c r="R315" s="4"/>
      <c r="U315" s="5"/>
      <c r="W315" s="4"/>
      <c r="Z315" s="5"/>
      <c r="AB315" s="4"/>
      <c r="AE315" s="5"/>
      <c r="AG315" s="4"/>
      <c r="AK315" s="5"/>
      <c r="AO315" s="5"/>
      <c r="AS315" s="5"/>
      <c r="AW315" s="5"/>
      <c r="BA315" s="5"/>
    </row>
    <row r="316" s="1" customFormat="1" ht="30" customHeight="1" spans="1:53">
      <c r="A316" s="2"/>
      <c r="K316" s="3"/>
      <c r="L316" s="3"/>
      <c r="M316" s="3"/>
      <c r="O316" s="25"/>
      <c r="R316" s="4"/>
      <c r="U316" s="5"/>
      <c r="W316" s="4"/>
      <c r="Z316" s="5"/>
      <c r="AB316" s="4"/>
      <c r="AE316" s="5"/>
      <c r="AG316" s="4"/>
      <c r="AK316" s="5"/>
      <c r="AO316" s="5"/>
      <c r="AS316" s="5"/>
      <c r="AW316" s="5"/>
      <c r="BA316" s="5"/>
    </row>
    <row r="317" s="1" customFormat="1" ht="30" customHeight="1" spans="1:53">
      <c r="A317" s="2"/>
      <c r="K317" s="3"/>
      <c r="L317" s="3"/>
      <c r="M317" s="3"/>
      <c r="O317" s="25"/>
      <c r="R317" s="4"/>
      <c r="U317" s="5"/>
      <c r="W317" s="4"/>
      <c r="Z317" s="5"/>
      <c r="AB317" s="4"/>
      <c r="AE317" s="5"/>
      <c r="AG317" s="4"/>
      <c r="AK317" s="5"/>
      <c r="AO317" s="5"/>
      <c r="AS317" s="5"/>
      <c r="AW317" s="5"/>
      <c r="BA317" s="5"/>
    </row>
    <row r="318" s="1" customFormat="1" ht="30" customHeight="1" spans="1:53">
      <c r="A318" s="2"/>
      <c r="K318" s="3"/>
      <c r="L318" s="3"/>
      <c r="M318" s="3"/>
      <c r="O318" s="25"/>
      <c r="R318" s="4"/>
      <c r="U318" s="5"/>
      <c r="W318" s="4"/>
      <c r="Z318" s="5"/>
      <c r="AB318" s="4"/>
      <c r="AE318" s="5"/>
      <c r="AG318" s="4"/>
      <c r="AK318" s="5"/>
      <c r="AO318" s="5"/>
      <c r="AS318" s="5"/>
      <c r="AW318" s="5"/>
      <c r="BA318" s="5"/>
    </row>
    <row r="319" s="1" customFormat="1" ht="30" customHeight="1" spans="1:53">
      <c r="A319" s="2"/>
      <c r="K319" s="3"/>
      <c r="L319" s="3"/>
      <c r="M319" s="3"/>
      <c r="O319" s="25"/>
      <c r="R319" s="4"/>
      <c r="U319" s="5"/>
      <c r="W319" s="4"/>
      <c r="Z319" s="5"/>
      <c r="AB319" s="4"/>
      <c r="AE319" s="5"/>
      <c r="AG319" s="4"/>
      <c r="AK319" s="5"/>
      <c r="AO319" s="5"/>
      <c r="AS319" s="5"/>
      <c r="AW319" s="5"/>
      <c r="BA319" s="5"/>
    </row>
    <row r="320" s="1" customFormat="1" ht="30" customHeight="1" spans="1:53">
      <c r="A320" s="2"/>
      <c r="K320" s="3"/>
      <c r="L320" s="3"/>
      <c r="M320" s="3"/>
      <c r="O320" s="25"/>
      <c r="R320" s="4"/>
      <c r="U320" s="5"/>
      <c r="W320" s="4"/>
      <c r="Z320" s="5"/>
      <c r="AB320" s="4"/>
      <c r="AE320" s="5"/>
      <c r="AG320" s="4"/>
      <c r="AK320" s="5"/>
      <c r="AO320" s="5"/>
      <c r="AS320" s="5"/>
      <c r="AW320" s="5"/>
      <c r="BA320" s="5"/>
    </row>
    <row r="321" s="1" customFormat="1" ht="30" customHeight="1" spans="1:53">
      <c r="A321" s="2"/>
      <c r="K321" s="3"/>
      <c r="L321" s="3"/>
      <c r="M321" s="3"/>
      <c r="O321" s="25"/>
      <c r="R321" s="4"/>
      <c r="U321" s="5"/>
      <c r="W321" s="4"/>
      <c r="Z321" s="5"/>
      <c r="AB321" s="4"/>
      <c r="AE321" s="5"/>
      <c r="AG321" s="4"/>
      <c r="AK321" s="5"/>
      <c r="AO321" s="5"/>
      <c r="AS321" s="5"/>
      <c r="AW321" s="5"/>
      <c r="BA321" s="5"/>
    </row>
    <row r="322" s="1" customFormat="1" ht="30" customHeight="1" spans="1:53">
      <c r="A322" s="2"/>
      <c r="K322" s="3"/>
      <c r="L322" s="3"/>
      <c r="M322" s="3"/>
      <c r="O322" s="25"/>
      <c r="R322" s="4"/>
      <c r="U322" s="5"/>
      <c r="W322" s="4"/>
      <c r="Z322" s="5"/>
      <c r="AB322" s="4"/>
      <c r="AE322" s="5"/>
      <c r="AG322" s="4"/>
      <c r="AK322" s="5"/>
      <c r="AO322" s="5"/>
      <c r="AS322" s="5"/>
      <c r="AW322" s="5"/>
      <c r="BA322" s="5"/>
    </row>
    <row r="323" s="1" customFormat="1" ht="30" customHeight="1" spans="1:53">
      <c r="A323" s="2"/>
      <c r="K323" s="3"/>
      <c r="L323" s="3"/>
      <c r="M323" s="3"/>
      <c r="O323" s="25"/>
      <c r="R323" s="4"/>
      <c r="U323" s="5"/>
      <c r="W323" s="4"/>
      <c r="Z323" s="5"/>
      <c r="AB323" s="4"/>
      <c r="AE323" s="5"/>
      <c r="AG323" s="4"/>
      <c r="AK323" s="5"/>
      <c r="AO323" s="5"/>
      <c r="AS323" s="5"/>
      <c r="AW323" s="5"/>
      <c r="BA323" s="5"/>
    </row>
    <row r="324" s="1" customFormat="1" ht="30" customHeight="1" spans="1:53">
      <c r="A324" s="2"/>
      <c r="K324" s="3"/>
      <c r="L324" s="3"/>
      <c r="M324" s="3"/>
      <c r="O324" s="25"/>
      <c r="R324" s="4"/>
      <c r="U324" s="5"/>
      <c r="W324" s="4"/>
      <c r="Z324" s="5"/>
      <c r="AB324" s="4"/>
      <c r="AE324" s="5"/>
      <c r="AG324" s="4"/>
      <c r="AK324" s="5"/>
      <c r="AO324" s="5"/>
      <c r="AS324" s="5"/>
      <c r="AW324" s="5"/>
      <c r="BA324" s="5"/>
    </row>
    <row r="325" s="1" customFormat="1" ht="30" customHeight="1" spans="1:53">
      <c r="A325" s="2"/>
      <c r="K325" s="3"/>
      <c r="L325" s="3"/>
      <c r="M325" s="3"/>
      <c r="O325" s="25"/>
      <c r="R325" s="4"/>
      <c r="U325" s="5"/>
      <c r="W325" s="4"/>
      <c r="Z325" s="5"/>
      <c r="AB325" s="4"/>
      <c r="AE325" s="5"/>
      <c r="AG325" s="4"/>
      <c r="AK325" s="5"/>
      <c r="AO325" s="5"/>
      <c r="AS325" s="5"/>
      <c r="AW325" s="5"/>
      <c r="BA325" s="5"/>
    </row>
    <row r="326" s="1" customFormat="1" ht="30" customHeight="1" spans="1:53">
      <c r="A326" s="2"/>
      <c r="K326" s="3"/>
      <c r="L326" s="3"/>
      <c r="M326" s="3"/>
      <c r="O326" s="25"/>
      <c r="R326" s="4"/>
      <c r="U326" s="5"/>
      <c r="W326" s="4"/>
      <c r="Z326" s="5"/>
      <c r="AB326" s="4"/>
      <c r="AE326" s="5"/>
      <c r="AG326" s="4"/>
      <c r="AK326" s="5"/>
      <c r="AO326" s="5"/>
      <c r="AS326" s="5"/>
      <c r="AW326" s="5"/>
      <c r="BA326" s="5"/>
    </row>
    <row r="327" s="1" customFormat="1" ht="30" customHeight="1" spans="1:53">
      <c r="A327" s="2"/>
      <c r="K327" s="3"/>
      <c r="L327" s="3"/>
      <c r="M327" s="3"/>
      <c r="O327" s="25"/>
      <c r="R327" s="4"/>
      <c r="U327" s="5"/>
      <c r="W327" s="4"/>
      <c r="Z327" s="5"/>
      <c r="AB327" s="4"/>
      <c r="AE327" s="5"/>
      <c r="AG327" s="4"/>
      <c r="AK327" s="5"/>
      <c r="AO327" s="5"/>
      <c r="AS327" s="5"/>
      <c r="AW327" s="5"/>
      <c r="BA327" s="5"/>
    </row>
    <row r="328" s="1" customFormat="1" ht="30" customHeight="1" spans="1:53">
      <c r="A328" s="2"/>
      <c r="K328" s="3"/>
      <c r="L328" s="3"/>
      <c r="M328" s="3"/>
      <c r="O328" s="25"/>
      <c r="R328" s="4"/>
      <c r="U328" s="5"/>
      <c r="W328" s="4"/>
      <c r="Z328" s="5"/>
      <c r="AB328" s="4"/>
      <c r="AE328" s="5"/>
      <c r="AG328" s="4"/>
      <c r="AK328" s="5"/>
      <c r="AO328" s="5"/>
      <c r="AS328" s="5"/>
      <c r="AW328" s="5"/>
      <c r="BA328" s="5"/>
    </row>
    <row r="329" s="1" customFormat="1" ht="30" customHeight="1" spans="1:53">
      <c r="A329" s="2"/>
      <c r="K329" s="3"/>
      <c r="L329" s="3"/>
      <c r="M329" s="3"/>
      <c r="O329" s="25"/>
      <c r="R329" s="4"/>
      <c r="U329" s="5"/>
      <c r="W329" s="4"/>
      <c r="Z329" s="5"/>
      <c r="AB329" s="4"/>
      <c r="AE329" s="5"/>
      <c r="AG329" s="4"/>
      <c r="AK329" s="5"/>
      <c r="AO329" s="5"/>
      <c r="AS329" s="5"/>
      <c r="AW329" s="5"/>
      <c r="BA329" s="5"/>
    </row>
    <row r="330" s="1" customFormat="1" ht="30" customHeight="1" spans="1:53">
      <c r="A330" s="2"/>
      <c r="K330" s="3"/>
      <c r="L330" s="3"/>
      <c r="M330" s="3"/>
      <c r="O330" s="25"/>
      <c r="R330" s="4"/>
      <c r="U330" s="5"/>
      <c r="W330" s="4"/>
      <c r="Z330" s="5"/>
      <c r="AB330" s="4"/>
      <c r="AE330" s="5"/>
      <c r="AG330" s="4"/>
      <c r="AK330" s="5"/>
      <c r="AO330" s="5"/>
      <c r="AS330" s="5"/>
      <c r="AW330" s="5"/>
      <c r="BA330" s="5"/>
    </row>
    <row r="331" s="1" customFormat="1" ht="30" customHeight="1" spans="1:53">
      <c r="A331" s="2"/>
      <c r="K331" s="3"/>
      <c r="L331" s="3"/>
      <c r="M331" s="3"/>
      <c r="O331" s="25"/>
      <c r="R331" s="4"/>
      <c r="U331" s="5"/>
      <c r="W331" s="4"/>
      <c r="Z331" s="5"/>
      <c r="AB331" s="4"/>
      <c r="AE331" s="5"/>
      <c r="AG331" s="4"/>
      <c r="AK331" s="5"/>
      <c r="AO331" s="5"/>
      <c r="AS331" s="5"/>
      <c r="AW331" s="5"/>
      <c r="BA331" s="5"/>
    </row>
    <row r="332" s="1" customFormat="1" ht="30" customHeight="1" spans="1:53">
      <c r="A332" s="2"/>
      <c r="K332" s="3"/>
      <c r="L332" s="3"/>
      <c r="M332" s="3"/>
      <c r="O332" s="25"/>
      <c r="R332" s="4"/>
      <c r="U332" s="5"/>
      <c r="W332" s="4"/>
      <c r="Z332" s="5"/>
      <c r="AB332" s="4"/>
      <c r="AE332" s="5"/>
      <c r="AG332" s="4"/>
      <c r="AK332" s="5"/>
      <c r="AO332" s="5"/>
      <c r="AS332" s="5"/>
      <c r="AW332" s="5"/>
      <c r="BA332" s="5"/>
    </row>
    <row r="333" s="1" customFormat="1" ht="30" customHeight="1" spans="1:53">
      <c r="A333" s="2"/>
      <c r="K333" s="3"/>
      <c r="L333" s="3"/>
      <c r="M333" s="3"/>
      <c r="O333" s="25"/>
      <c r="R333" s="4"/>
      <c r="U333" s="5"/>
      <c r="W333" s="4"/>
      <c r="Z333" s="5"/>
      <c r="AB333" s="4"/>
      <c r="AE333" s="5"/>
      <c r="AG333" s="4"/>
      <c r="AK333" s="5"/>
      <c r="AO333" s="5"/>
      <c r="AS333" s="5"/>
      <c r="AW333" s="5"/>
      <c r="BA333" s="5"/>
    </row>
    <row r="334" s="1" customFormat="1" ht="30" customHeight="1" spans="1:53">
      <c r="A334" s="2"/>
      <c r="K334" s="3"/>
      <c r="L334" s="3"/>
      <c r="M334" s="3"/>
      <c r="O334" s="25"/>
      <c r="R334" s="4"/>
      <c r="U334" s="5"/>
      <c r="W334" s="4"/>
      <c r="Z334" s="5"/>
      <c r="AB334" s="4"/>
      <c r="AE334" s="5"/>
      <c r="AG334" s="4"/>
      <c r="AK334" s="5"/>
      <c r="AO334" s="5"/>
      <c r="AS334" s="5"/>
      <c r="AW334" s="5"/>
      <c r="BA334" s="5"/>
    </row>
    <row r="335" s="1" customFormat="1" ht="30" customHeight="1" spans="1:53">
      <c r="A335" s="2"/>
      <c r="K335" s="3"/>
      <c r="L335" s="3"/>
      <c r="M335" s="3"/>
      <c r="O335" s="25"/>
      <c r="R335" s="4"/>
      <c r="U335" s="5"/>
      <c r="W335" s="4"/>
      <c r="Z335" s="5"/>
      <c r="AB335" s="4"/>
      <c r="AE335" s="5"/>
      <c r="AG335" s="4"/>
      <c r="AK335" s="5"/>
      <c r="AO335" s="5"/>
      <c r="AS335" s="5"/>
      <c r="AW335" s="5"/>
      <c r="BA335" s="5"/>
    </row>
    <row r="336" s="1" customFormat="1" ht="30" customHeight="1" spans="1:53">
      <c r="A336" s="2"/>
      <c r="K336" s="3"/>
      <c r="L336" s="3"/>
      <c r="M336" s="3"/>
      <c r="O336" s="25"/>
      <c r="R336" s="4"/>
      <c r="U336" s="5"/>
      <c r="W336" s="4"/>
      <c r="Z336" s="5"/>
      <c r="AB336" s="4"/>
      <c r="AE336" s="5"/>
      <c r="AG336" s="4"/>
      <c r="AK336" s="5"/>
      <c r="AO336" s="5"/>
      <c r="AS336" s="5"/>
      <c r="AW336" s="5"/>
      <c r="BA336" s="5"/>
    </row>
    <row r="337" s="1" customFormat="1" ht="30" customHeight="1" spans="1:53">
      <c r="A337" s="2"/>
      <c r="K337" s="3"/>
      <c r="L337" s="3"/>
      <c r="M337" s="3"/>
      <c r="O337" s="25"/>
      <c r="R337" s="4"/>
      <c r="U337" s="5"/>
      <c r="W337" s="4"/>
      <c r="Z337" s="5"/>
      <c r="AB337" s="4"/>
      <c r="AE337" s="5"/>
      <c r="AG337" s="4"/>
      <c r="AK337" s="5"/>
      <c r="AO337" s="5"/>
      <c r="AS337" s="5"/>
      <c r="AW337" s="5"/>
      <c r="BA337" s="5"/>
    </row>
    <row r="338" s="1" customFormat="1" ht="30" customHeight="1" spans="1:53">
      <c r="A338" s="2"/>
      <c r="K338" s="3"/>
      <c r="L338" s="3"/>
      <c r="M338" s="3"/>
      <c r="O338" s="25"/>
      <c r="R338" s="4"/>
      <c r="U338" s="5"/>
      <c r="W338" s="4"/>
      <c r="Z338" s="5"/>
      <c r="AB338" s="4"/>
      <c r="AE338" s="5"/>
      <c r="AG338" s="4"/>
      <c r="AK338" s="5"/>
      <c r="AO338" s="5"/>
      <c r="AS338" s="5"/>
      <c r="AW338" s="5"/>
      <c r="BA338" s="5"/>
    </row>
    <row r="339" s="1" customFormat="1" ht="30" customHeight="1" spans="1:53">
      <c r="A339" s="2"/>
      <c r="K339" s="3"/>
      <c r="L339" s="3"/>
      <c r="M339" s="3"/>
      <c r="O339" s="25"/>
      <c r="R339" s="4"/>
      <c r="U339" s="5"/>
      <c r="W339" s="4"/>
      <c r="Z339" s="5"/>
      <c r="AB339" s="4"/>
      <c r="AE339" s="5"/>
      <c r="AG339" s="4"/>
      <c r="AK339" s="5"/>
      <c r="AO339" s="5"/>
      <c r="AS339" s="5"/>
      <c r="AW339" s="5"/>
      <c r="BA339" s="5"/>
    </row>
    <row r="340" s="1" customFormat="1" ht="30" customHeight="1" spans="1:53">
      <c r="A340" s="2"/>
      <c r="K340" s="3"/>
      <c r="L340" s="3"/>
      <c r="M340" s="3"/>
      <c r="O340" s="25"/>
      <c r="R340" s="4"/>
      <c r="U340" s="5"/>
      <c r="W340" s="4"/>
      <c r="Z340" s="5"/>
      <c r="AB340" s="4"/>
      <c r="AE340" s="5"/>
      <c r="AG340" s="4"/>
      <c r="AK340" s="5"/>
      <c r="AO340" s="5"/>
      <c r="AS340" s="5"/>
      <c r="AW340" s="5"/>
      <c r="BA340" s="5"/>
    </row>
    <row r="341" s="1" customFormat="1" ht="30" customHeight="1" spans="1:53">
      <c r="A341" s="2"/>
      <c r="K341" s="3"/>
      <c r="L341" s="3"/>
      <c r="M341" s="3"/>
      <c r="O341" s="25"/>
      <c r="R341" s="4"/>
      <c r="U341" s="5"/>
      <c r="W341" s="4"/>
      <c r="Z341" s="5"/>
      <c r="AB341" s="4"/>
      <c r="AE341" s="5"/>
      <c r="AG341" s="4"/>
      <c r="AK341" s="5"/>
      <c r="AO341" s="5"/>
      <c r="AS341" s="5"/>
      <c r="AW341" s="5"/>
      <c r="BA341" s="5"/>
    </row>
    <row r="342" s="1" customFormat="1" ht="30" customHeight="1" spans="1:53">
      <c r="A342" s="2"/>
      <c r="K342" s="3"/>
      <c r="L342" s="3"/>
      <c r="M342" s="3"/>
      <c r="O342" s="25"/>
      <c r="R342" s="4"/>
      <c r="U342" s="5"/>
      <c r="W342" s="4"/>
      <c r="Z342" s="5"/>
      <c r="AB342" s="4"/>
      <c r="AE342" s="5"/>
      <c r="AG342" s="4"/>
      <c r="AK342" s="5"/>
      <c r="AO342" s="5"/>
      <c r="AS342" s="5"/>
      <c r="AW342" s="5"/>
      <c r="BA342" s="5"/>
    </row>
    <row r="343" s="1" customFormat="1" ht="30" customHeight="1" spans="1:53">
      <c r="A343" s="2"/>
      <c r="K343" s="3"/>
      <c r="L343" s="3"/>
      <c r="M343" s="3"/>
      <c r="O343" s="25"/>
      <c r="R343" s="4"/>
      <c r="U343" s="5"/>
      <c r="W343" s="4"/>
      <c r="Z343" s="5"/>
      <c r="AB343" s="4"/>
      <c r="AE343" s="5"/>
      <c r="AG343" s="4"/>
      <c r="AK343" s="5"/>
      <c r="AO343" s="5"/>
      <c r="AS343" s="5"/>
      <c r="AW343" s="5"/>
      <c r="BA343" s="5"/>
    </row>
    <row r="344" s="1" customFormat="1" ht="30" customHeight="1" spans="1:53">
      <c r="A344" s="2"/>
      <c r="K344" s="3"/>
      <c r="L344" s="3"/>
      <c r="M344" s="3"/>
      <c r="O344" s="25"/>
      <c r="R344" s="4"/>
      <c r="U344" s="5"/>
      <c r="W344" s="4"/>
      <c r="Z344" s="5"/>
      <c r="AB344" s="4"/>
      <c r="AE344" s="5"/>
      <c r="AG344" s="4"/>
      <c r="AK344" s="5"/>
      <c r="AO344" s="5"/>
      <c r="AS344" s="5"/>
      <c r="AW344" s="5"/>
      <c r="BA344" s="5"/>
    </row>
    <row r="345" s="1" customFormat="1" ht="30" customHeight="1" spans="1:53">
      <c r="A345" s="2"/>
      <c r="K345" s="3"/>
      <c r="L345" s="3"/>
      <c r="M345" s="3"/>
      <c r="O345" s="25"/>
      <c r="R345" s="4"/>
      <c r="U345" s="5"/>
      <c r="W345" s="4"/>
      <c r="Z345" s="5"/>
      <c r="AB345" s="4"/>
      <c r="AE345" s="5"/>
      <c r="AG345" s="4"/>
      <c r="AK345" s="5"/>
      <c r="AO345" s="5"/>
      <c r="AS345" s="5"/>
      <c r="AW345" s="5"/>
      <c r="BA345" s="5"/>
    </row>
    <row r="346" s="1" customFormat="1" ht="30" customHeight="1" spans="1:53">
      <c r="A346" s="2"/>
      <c r="K346" s="3"/>
      <c r="L346" s="3"/>
      <c r="M346" s="3"/>
      <c r="O346" s="25"/>
      <c r="R346" s="4"/>
      <c r="U346" s="5"/>
      <c r="W346" s="4"/>
      <c r="Z346" s="5"/>
      <c r="AB346" s="4"/>
      <c r="AE346" s="5"/>
      <c r="AG346" s="4"/>
      <c r="AK346" s="5"/>
      <c r="AO346" s="5"/>
      <c r="AS346" s="5"/>
      <c r="AW346" s="5"/>
      <c r="BA346" s="5"/>
    </row>
    <row r="347" s="1" customFormat="1" ht="30" customHeight="1" spans="1:53">
      <c r="A347" s="2"/>
      <c r="K347" s="3"/>
      <c r="L347" s="3"/>
      <c r="M347" s="3"/>
      <c r="O347" s="25"/>
      <c r="R347" s="4"/>
      <c r="U347" s="5"/>
      <c r="W347" s="4"/>
      <c r="Z347" s="5"/>
      <c r="AB347" s="4"/>
      <c r="AE347" s="5"/>
      <c r="AG347" s="4"/>
      <c r="AK347" s="5"/>
      <c r="AO347" s="5"/>
      <c r="AS347" s="5"/>
      <c r="AW347" s="5"/>
      <c r="BA347" s="5"/>
    </row>
    <row r="348" s="1" customFormat="1" ht="30" customHeight="1" spans="1:53">
      <c r="A348" s="2"/>
      <c r="K348" s="3"/>
      <c r="L348" s="3"/>
      <c r="M348" s="3"/>
      <c r="O348" s="25"/>
      <c r="R348" s="4"/>
      <c r="U348" s="5"/>
      <c r="W348" s="4"/>
      <c r="Z348" s="5"/>
      <c r="AB348" s="4"/>
      <c r="AE348" s="5"/>
      <c r="AG348" s="4"/>
      <c r="AK348" s="5"/>
      <c r="AO348" s="5"/>
      <c r="AS348" s="5"/>
      <c r="AW348" s="5"/>
      <c r="BA348" s="5"/>
    </row>
    <row r="349" s="1" customFormat="1" ht="30" customHeight="1" spans="1:53">
      <c r="A349" s="2"/>
      <c r="K349" s="3"/>
      <c r="L349" s="3"/>
      <c r="M349" s="3"/>
      <c r="O349" s="25"/>
      <c r="R349" s="4"/>
      <c r="U349" s="5"/>
      <c r="W349" s="4"/>
      <c r="Z349" s="5"/>
      <c r="AB349" s="4"/>
      <c r="AE349" s="5"/>
      <c r="AG349" s="4"/>
      <c r="AK349" s="5"/>
      <c r="AO349" s="5"/>
      <c r="AS349" s="5"/>
      <c r="AW349" s="5"/>
      <c r="BA349" s="5"/>
    </row>
    <row r="350" s="1" customFormat="1" ht="30" customHeight="1" spans="1:53">
      <c r="A350" s="2"/>
      <c r="K350" s="3"/>
      <c r="L350" s="3"/>
      <c r="M350" s="3"/>
      <c r="O350" s="25"/>
      <c r="R350" s="4"/>
      <c r="U350" s="5"/>
      <c r="W350" s="4"/>
      <c r="Z350" s="5"/>
      <c r="AB350" s="4"/>
      <c r="AE350" s="5"/>
      <c r="AG350" s="4"/>
      <c r="AK350" s="5"/>
      <c r="AO350" s="5"/>
      <c r="AS350" s="5"/>
      <c r="AW350" s="5"/>
      <c r="BA350" s="5"/>
    </row>
    <row r="351" s="1" customFormat="1" ht="30" customHeight="1" spans="1:53">
      <c r="A351" s="2"/>
      <c r="K351" s="3"/>
      <c r="L351" s="3"/>
      <c r="M351" s="3"/>
      <c r="O351" s="25"/>
      <c r="R351" s="4"/>
      <c r="U351" s="5"/>
      <c r="W351" s="4"/>
      <c r="Z351" s="5"/>
      <c r="AB351" s="4"/>
      <c r="AE351" s="5"/>
      <c r="AG351" s="4"/>
      <c r="AK351" s="5"/>
      <c r="AO351" s="5"/>
      <c r="AS351" s="5"/>
      <c r="AW351" s="5"/>
      <c r="BA351" s="5"/>
    </row>
    <row r="352" s="1" customFormat="1" ht="30" customHeight="1" spans="1:53">
      <c r="A352" s="2"/>
      <c r="K352" s="3"/>
      <c r="L352" s="3"/>
      <c r="M352" s="3"/>
      <c r="O352" s="25"/>
      <c r="R352" s="4"/>
      <c r="U352" s="5"/>
      <c r="W352" s="4"/>
      <c r="Z352" s="5"/>
      <c r="AB352" s="4"/>
      <c r="AE352" s="5"/>
      <c r="AG352" s="4"/>
      <c r="AK352" s="5"/>
      <c r="AO352" s="5"/>
      <c r="AS352" s="5"/>
      <c r="AW352" s="5"/>
      <c r="BA352" s="5"/>
    </row>
    <row r="353" s="1" customFormat="1" ht="30" customHeight="1" spans="1:53">
      <c r="A353" s="2"/>
      <c r="K353" s="3"/>
      <c r="L353" s="3"/>
      <c r="M353" s="3"/>
      <c r="O353" s="25"/>
      <c r="R353" s="4"/>
      <c r="U353" s="5"/>
      <c r="W353" s="4"/>
      <c r="Z353" s="5"/>
      <c r="AB353" s="4"/>
      <c r="AE353" s="5"/>
      <c r="AG353" s="4"/>
      <c r="AK353" s="5"/>
      <c r="AO353" s="5"/>
      <c r="AS353" s="5"/>
      <c r="AW353" s="5"/>
      <c r="BA353" s="5"/>
    </row>
    <row r="354" s="1" customFormat="1" ht="30" customHeight="1" spans="1:53">
      <c r="A354" s="2"/>
      <c r="K354" s="3"/>
      <c r="L354" s="3"/>
      <c r="M354" s="3"/>
      <c r="O354" s="25"/>
      <c r="R354" s="4"/>
      <c r="U354" s="5"/>
      <c r="W354" s="4"/>
      <c r="Z354" s="5"/>
      <c r="AB354" s="4"/>
      <c r="AE354" s="5"/>
      <c r="AG354" s="4"/>
      <c r="AK354" s="5"/>
      <c r="AO354" s="5"/>
      <c r="AS354" s="5"/>
      <c r="AW354" s="5"/>
      <c r="BA354" s="5"/>
    </row>
    <row r="355" s="1" customFormat="1" ht="30" customHeight="1" spans="1:53">
      <c r="A355" s="2"/>
      <c r="K355" s="3"/>
      <c r="L355" s="3"/>
      <c r="M355" s="3"/>
      <c r="O355" s="25"/>
      <c r="R355" s="4"/>
      <c r="U355" s="5"/>
      <c r="W355" s="4"/>
      <c r="Z355" s="5"/>
      <c r="AB355" s="4"/>
      <c r="AE355" s="5"/>
      <c r="AG355" s="4"/>
      <c r="AK355" s="5"/>
      <c r="AO355" s="5"/>
      <c r="AS355" s="5"/>
      <c r="AW355" s="5"/>
      <c r="BA355" s="5"/>
    </row>
    <row r="356" s="1" customFormat="1" ht="30" customHeight="1" spans="1:53">
      <c r="A356" s="2"/>
      <c r="K356" s="3"/>
      <c r="L356" s="3"/>
      <c r="M356" s="3"/>
      <c r="O356" s="25"/>
      <c r="R356" s="4"/>
      <c r="U356" s="5"/>
      <c r="W356" s="4"/>
      <c r="Z356" s="5"/>
      <c r="AB356" s="4"/>
      <c r="AE356" s="5"/>
      <c r="AG356" s="4"/>
      <c r="AK356" s="5"/>
      <c r="AO356" s="5"/>
      <c r="AS356" s="5"/>
      <c r="AW356" s="5"/>
      <c r="BA356" s="5"/>
    </row>
    <row r="357" s="1" customFormat="1" ht="30" customHeight="1" spans="1:53">
      <c r="A357" s="2"/>
      <c r="K357" s="3"/>
      <c r="L357" s="3"/>
      <c r="M357" s="3"/>
      <c r="O357" s="25"/>
      <c r="R357" s="4"/>
      <c r="U357" s="5"/>
      <c r="W357" s="4"/>
      <c r="Z357" s="5"/>
      <c r="AB357" s="4"/>
      <c r="AE357" s="5"/>
      <c r="AG357" s="4"/>
      <c r="AK357" s="5"/>
      <c r="AO357" s="5"/>
      <c r="AS357" s="5"/>
      <c r="AW357" s="5"/>
      <c r="BA357" s="5"/>
    </row>
    <row r="358" s="1" customFormat="1" ht="30" customHeight="1" spans="1:53">
      <c r="A358" s="2"/>
      <c r="K358" s="3"/>
      <c r="L358" s="3"/>
      <c r="M358" s="3"/>
      <c r="O358" s="25"/>
      <c r="R358" s="4"/>
      <c r="U358" s="5"/>
      <c r="W358" s="4"/>
      <c r="Z358" s="5"/>
      <c r="AB358" s="4"/>
      <c r="AE358" s="5"/>
      <c r="AG358" s="4"/>
      <c r="AK358" s="5"/>
      <c r="AO358" s="5"/>
      <c r="AS358" s="5"/>
      <c r="AW358" s="5"/>
      <c r="BA358" s="5"/>
    </row>
    <row r="359" s="1" customFormat="1" ht="30" customHeight="1" spans="1:53">
      <c r="A359" s="2"/>
      <c r="K359" s="3"/>
      <c r="L359" s="3"/>
      <c r="M359" s="3"/>
      <c r="O359" s="25"/>
      <c r="R359" s="4"/>
      <c r="U359" s="5"/>
      <c r="W359" s="4"/>
      <c r="Z359" s="5"/>
      <c r="AB359" s="4"/>
      <c r="AE359" s="5"/>
      <c r="AG359" s="4"/>
      <c r="AK359" s="5"/>
      <c r="AO359" s="5"/>
      <c r="AS359" s="5"/>
      <c r="AW359" s="5"/>
      <c r="BA359" s="5"/>
    </row>
    <row r="360" s="1" customFormat="1" ht="30" customHeight="1" spans="1:53">
      <c r="A360" s="2"/>
      <c r="K360" s="3"/>
      <c r="L360" s="3"/>
      <c r="M360" s="3"/>
      <c r="O360" s="25"/>
      <c r="R360" s="4"/>
      <c r="U360" s="5"/>
      <c r="W360" s="4"/>
      <c r="Z360" s="5"/>
      <c r="AB360" s="4"/>
      <c r="AE360" s="5"/>
      <c r="AG360" s="4"/>
      <c r="AK360" s="5"/>
      <c r="AO360" s="5"/>
      <c r="AS360" s="5"/>
      <c r="AW360" s="5"/>
      <c r="BA360" s="5"/>
    </row>
    <row r="361" s="1" customFormat="1" ht="30" customHeight="1" spans="1:53">
      <c r="A361" s="2"/>
      <c r="K361" s="3"/>
      <c r="L361" s="3"/>
      <c r="M361" s="3"/>
      <c r="O361" s="25"/>
      <c r="R361" s="4"/>
      <c r="U361" s="5"/>
      <c r="W361" s="4"/>
      <c r="Z361" s="5"/>
      <c r="AB361" s="4"/>
      <c r="AE361" s="5"/>
      <c r="AG361" s="4"/>
      <c r="AK361" s="5"/>
      <c r="AO361" s="5"/>
      <c r="AS361" s="5"/>
      <c r="AW361" s="5"/>
      <c r="BA361" s="5"/>
    </row>
    <row r="362" s="1" customFormat="1" ht="30" customHeight="1" spans="1:53">
      <c r="A362" s="2"/>
      <c r="K362" s="3"/>
      <c r="L362" s="3"/>
      <c r="M362" s="3"/>
      <c r="O362" s="25"/>
      <c r="R362" s="4"/>
      <c r="U362" s="5"/>
      <c r="W362" s="4"/>
      <c r="Z362" s="5"/>
      <c r="AB362" s="4"/>
      <c r="AE362" s="5"/>
      <c r="AG362" s="4"/>
      <c r="AK362" s="5"/>
      <c r="AO362" s="5"/>
      <c r="AS362" s="5"/>
      <c r="AW362" s="5"/>
      <c r="BA362" s="5"/>
    </row>
    <row r="363" s="1" customFormat="1" ht="30" customHeight="1" spans="1:53">
      <c r="A363" s="2"/>
      <c r="K363" s="3"/>
      <c r="L363" s="3"/>
      <c r="M363" s="3"/>
      <c r="O363" s="25"/>
      <c r="R363" s="4"/>
      <c r="U363" s="5"/>
      <c r="W363" s="4"/>
      <c r="Z363" s="5"/>
      <c r="AB363" s="4"/>
      <c r="AE363" s="5"/>
      <c r="AG363" s="4"/>
      <c r="AK363" s="5"/>
      <c r="AO363" s="5"/>
      <c r="AS363" s="5"/>
      <c r="AW363" s="5"/>
      <c r="BA363" s="5"/>
    </row>
    <row r="364" s="1" customFormat="1" ht="30" customHeight="1" spans="1:53">
      <c r="A364" s="2"/>
      <c r="K364" s="3"/>
      <c r="L364" s="3"/>
      <c r="M364" s="3"/>
      <c r="O364" s="25"/>
      <c r="R364" s="4"/>
      <c r="U364" s="5"/>
      <c r="W364" s="4"/>
      <c r="Z364" s="5"/>
      <c r="AB364" s="4"/>
      <c r="AE364" s="5"/>
      <c r="AG364" s="4"/>
      <c r="AK364" s="5"/>
      <c r="AO364" s="5"/>
      <c r="AS364" s="5"/>
      <c r="AW364" s="5"/>
      <c r="BA364" s="5"/>
    </row>
    <row r="365" s="1" customFormat="1" ht="30" customHeight="1" spans="1:53">
      <c r="A365" s="2"/>
      <c r="K365" s="3"/>
      <c r="L365" s="3"/>
      <c r="M365" s="3"/>
      <c r="O365" s="25"/>
      <c r="R365" s="4"/>
      <c r="U365" s="5"/>
      <c r="W365" s="4"/>
      <c r="Z365" s="5"/>
      <c r="AB365" s="4"/>
      <c r="AE365" s="5"/>
      <c r="AG365" s="4"/>
      <c r="AK365" s="5"/>
      <c r="AO365" s="5"/>
      <c r="AS365" s="5"/>
      <c r="AW365" s="5"/>
      <c r="BA365" s="5"/>
    </row>
    <row r="366" s="1" customFormat="1" ht="30" customHeight="1" spans="1:53">
      <c r="A366" s="2"/>
      <c r="K366" s="3"/>
      <c r="L366" s="3"/>
      <c r="M366" s="3"/>
      <c r="O366" s="25"/>
      <c r="R366" s="4"/>
      <c r="U366" s="5"/>
      <c r="W366" s="4"/>
      <c r="Z366" s="5"/>
      <c r="AB366" s="4"/>
      <c r="AE366" s="5"/>
      <c r="AG366" s="4"/>
      <c r="AK366" s="5"/>
      <c r="AO366" s="5"/>
      <c r="AS366" s="5"/>
      <c r="AW366" s="5"/>
      <c r="BA366" s="5"/>
    </row>
    <row r="367" s="1" customFormat="1" ht="30" customHeight="1" spans="1:53">
      <c r="A367" s="2"/>
      <c r="K367" s="3"/>
      <c r="L367" s="3"/>
      <c r="M367" s="3"/>
      <c r="O367" s="25"/>
      <c r="R367" s="4"/>
      <c r="U367" s="5"/>
      <c r="W367" s="4"/>
      <c r="Z367" s="5"/>
      <c r="AB367" s="4"/>
      <c r="AE367" s="5"/>
      <c r="AG367" s="4"/>
      <c r="AK367" s="5"/>
      <c r="AO367" s="5"/>
      <c r="AS367" s="5"/>
      <c r="AW367" s="5"/>
      <c r="BA367" s="5"/>
    </row>
    <row r="368" s="1" customFormat="1" ht="30" customHeight="1" spans="1:53">
      <c r="A368" s="2"/>
      <c r="K368" s="3"/>
      <c r="L368" s="3"/>
      <c r="M368" s="3"/>
      <c r="O368" s="25"/>
      <c r="R368" s="4"/>
      <c r="U368" s="5"/>
      <c r="W368" s="4"/>
      <c r="Z368" s="5"/>
      <c r="AB368" s="4"/>
      <c r="AE368" s="5"/>
      <c r="AG368" s="4"/>
      <c r="AK368" s="5"/>
      <c r="AO368" s="5"/>
      <c r="AS368" s="5"/>
      <c r="AW368" s="5"/>
      <c r="BA368" s="5"/>
    </row>
    <row r="369" s="1" customFormat="1" ht="30" customHeight="1" spans="1:53">
      <c r="A369" s="2"/>
      <c r="K369" s="3"/>
      <c r="L369" s="3"/>
      <c r="M369" s="3"/>
      <c r="O369" s="25"/>
      <c r="R369" s="4"/>
      <c r="U369" s="5"/>
      <c r="W369" s="4"/>
      <c r="Z369" s="5"/>
      <c r="AB369" s="4"/>
      <c r="AE369" s="5"/>
      <c r="AG369" s="4"/>
      <c r="AK369" s="5"/>
      <c r="AO369" s="5"/>
      <c r="AS369" s="5"/>
      <c r="AW369" s="5"/>
      <c r="BA369" s="5"/>
    </row>
    <row r="370" s="1" customFormat="1" ht="30" customHeight="1" spans="1:53">
      <c r="A370" s="2"/>
      <c r="K370" s="3"/>
      <c r="L370" s="3"/>
      <c r="M370" s="3"/>
      <c r="O370" s="25"/>
      <c r="R370" s="4"/>
      <c r="U370" s="5"/>
      <c r="W370" s="4"/>
      <c r="Z370" s="5"/>
      <c r="AB370" s="4"/>
      <c r="AE370" s="5"/>
      <c r="AG370" s="4"/>
      <c r="AK370" s="5"/>
      <c r="AO370" s="5"/>
      <c r="AS370" s="5"/>
      <c r="AW370" s="5"/>
      <c r="BA370" s="5"/>
    </row>
    <row r="371" s="1" customFormat="1" ht="30" customHeight="1" spans="1:53">
      <c r="A371" s="2"/>
      <c r="K371" s="3"/>
      <c r="L371" s="3"/>
      <c r="M371" s="3"/>
      <c r="O371" s="25"/>
      <c r="R371" s="4"/>
      <c r="U371" s="5"/>
      <c r="W371" s="4"/>
      <c r="Z371" s="5"/>
      <c r="AB371" s="4"/>
      <c r="AE371" s="5"/>
      <c r="AG371" s="4"/>
      <c r="AK371" s="5"/>
      <c r="AO371" s="5"/>
      <c r="AS371" s="5"/>
      <c r="AW371" s="5"/>
      <c r="BA371" s="5"/>
    </row>
    <row r="372" s="1" customFormat="1" ht="30" customHeight="1" spans="1:53">
      <c r="A372" s="2"/>
      <c r="K372" s="3"/>
      <c r="L372" s="3"/>
      <c r="M372" s="3"/>
      <c r="O372" s="25"/>
      <c r="R372" s="4"/>
      <c r="U372" s="5"/>
      <c r="W372" s="4"/>
      <c r="Z372" s="5"/>
      <c r="AB372" s="4"/>
      <c r="AE372" s="5"/>
      <c r="AG372" s="4"/>
      <c r="AK372" s="5"/>
      <c r="AO372" s="5"/>
      <c r="AS372" s="5"/>
      <c r="AW372" s="5"/>
      <c r="BA372" s="5"/>
    </row>
    <row r="373" s="1" customFormat="1" ht="30" customHeight="1" spans="1:53">
      <c r="A373" s="2"/>
      <c r="K373" s="3"/>
      <c r="L373" s="3"/>
      <c r="M373" s="3"/>
      <c r="O373" s="25"/>
      <c r="R373" s="4"/>
      <c r="U373" s="5"/>
      <c r="W373" s="4"/>
      <c r="Z373" s="5"/>
      <c r="AB373" s="4"/>
      <c r="AE373" s="5"/>
      <c r="AG373" s="4"/>
      <c r="AK373" s="5"/>
      <c r="AO373" s="5"/>
      <c r="AS373" s="5"/>
      <c r="AW373" s="5"/>
      <c r="BA373" s="5"/>
    </row>
    <row r="374" s="1" customFormat="1" ht="30" customHeight="1" spans="1:53">
      <c r="A374" s="2"/>
      <c r="K374" s="3"/>
      <c r="L374" s="3"/>
      <c r="M374" s="3"/>
      <c r="O374" s="25"/>
      <c r="R374" s="4"/>
      <c r="U374" s="5"/>
      <c r="W374" s="4"/>
      <c r="Z374" s="5"/>
      <c r="AB374" s="4"/>
      <c r="AE374" s="5"/>
      <c r="AG374" s="4"/>
      <c r="AK374" s="5"/>
      <c r="AO374" s="5"/>
      <c r="AS374" s="5"/>
      <c r="AW374" s="5"/>
      <c r="BA374" s="5"/>
    </row>
    <row r="375" s="1" customFormat="1" ht="30" customHeight="1" spans="1:53">
      <c r="A375" s="2"/>
      <c r="K375" s="3"/>
      <c r="L375" s="3"/>
      <c r="M375" s="3"/>
      <c r="O375" s="25"/>
      <c r="R375" s="4"/>
      <c r="U375" s="5"/>
      <c r="W375" s="4"/>
      <c r="Z375" s="5"/>
      <c r="AB375" s="4"/>
      <c r="AE375" s="5"/>
      <c r="AG375" s="4"/>
      <c r="AK375" s="5"/>
      <c r="AO375" s="5"/>
      <c r="AS375" s="5"/>
      <c r="AW375" s="5"/>
      <c r="BA375" s="5"/>
    </row>
    <row r="376" s="1" customFormat="1" ht="30" customHeight="1" spans="1:53">
      <c r="A376" s="2"/>
      <c r="K376" s="3"/>
      <c r="L376" s="3"/>
      <c r="M376" s="3"/>
      <c r="O376" s="25"/>
      <c r="R376" s="4"/>
      <c r="U376" s="5"/>
      <c r="W376" s="4"/>
      <c r="Z376" s="5"/>
      <c r="AB376" s="4"/>
      <c r="AE376" s="5"/>
      <c r="AG376" s="4"/>
      <c r="AK376" s="5"/>
      <c r="AO376" s="5"/>
      <c r="AS376" s="5"/>
      <c r="AW376" s="5"/>
      <c r="BA376" s="5"/>
    </row>
    <row r="377" s="1" customFormat="1" ht="30" customHeight="1" spans="1:53">
      <c r="A377" s="2"/>
      <c r="K377" s="3"/>
      <c r="L377" s="3"/>
      <c r="M377" s="3"/>
      <c r="O377" s="25"/>
      <c r="R377" s="4"/>
      <c r="U377" s="5"/>
      <c r="W377" s="4"/>
      <c r="Z377" s="5"/>
      <c r="AB377" s="4"/>
      <c r="AE377" s="5"/>
      <c r="AG377" s="4"/>
      <c r="AK377" s="5"/>
      <c r="AO377" s="5"/>
      <c r="AS377" s="5"/>
      <c r="AW377" s="5"/>
      <c r="BA377" s="5"/>
    </row>
    <row r="378" s="1" customFormat="1" ht="30" customHeight="1" spans="1:53">
      <c r="A378" s="2"/>
      <c r="K378" s="3"/>
      <c r="L378" s="3"/>
      <c r="M378" s="3"/>
      <c r="O378" s="25"/>
      <c r="R378" s="4"/>
      <c r="U378" s="5"/>
      <c r="W378" s="4"/>
      <c r="Z378" s="5"/>
      <c r="AB378" s="4"/>
      <c r="AE378" s="5"/>
      <c r="AG378" s="4"/>
      <c r="AK378" s="5"/>
      <c r="AO378" s="5"/>
      <c r="AS378" s="5"/>
      <c r="AW378" s="5"/>
      <c r="BA378" s="5"/>
    </row>
    <row r="379" s="1" customFormat="1" ht="30" customHeight="1" spans="1:53">
      <c r="A379" s="2"/>
      <c r="K379" s="3"/>
      <c r="L379" s="3"/>
      <c r="M379" s="3"/>
      <c r="O379" s="25"/>
      <c r="R379" s="4"/>
      <c r="U379" s="5"/>
      <c r="W379" s="4"/>
      <c r="Z379" s="5"/>
      <c r="AB379" s="4"/>
      <c r="AE379" s="5"/>
      <c r="AG379" s="4"/>
      <c r="AK379" s="5"/>
      <c r="AO379" s="5"/>
      <c r="AS379" s="5"/>
      <c r="AW379" s="5"/>
      <c r="BA379" s="5"/>
    </row>
    <row r="380" s="1" customFormat="1" ht="30" customHeight="1" spans="1:53">
      <c r="A380" s="2"/>
      <c r="K380" s="3"/>
      <c r="L380" s="3"/>
      <c r="M380" s="3"/>
      <c r="O380" s="25"/>
      <c r="R380" s="4"/>
      <c r="U380" s="5"/>
      <c r="W380" s="4"/>
      <c r="Z380" s="5"/>
      <c r="AB380" s="4"/>
      <c r="AE380" s="5"/>
      <c r="AG380" s="4"/>
      <c r="AK380" s="5"/>
      <c r="AO380" s="5"/>
      <c r="AS380" s="5"/>
      <c r="AW380" s="5"/>
      <c r="BA380" s="5"/>
    </row>
    <row r="381" s="1" customFormat="1" ht="30" customHeight="1" spans="1:53">
      <c r="A381" s="2"/>
      <c r="K381" s="3"/>
      <c r="L381" s="3"/>
      <c r="M381" s="3"/>
      <c r="O381" s="25"/>
      <c r="R381" s="4"/>
      <c r="U381" s="5"/>
      <c r="W381" s="4"/>
      <c r="Z381" s="5"/>
      <c r="AB381" s="4"/>
      <c r="AE381" s="5"/>
      <c r="AG381" s="4"/>
      <c r="AK381" s="5"/>
      <c r="AO381" s="5"/>
      <c r="AS381" s="5"/>
      <c r="AW381" s="5"/>
      <c r="BA381" s="5"/>
    </row>
    <row r="382" s="1" customFormat="1" ht="30" customHeight="1" spans="1:53">
      <c r="A382" s="2"/>
      <c r="K382" s="3"/>
      <c r="L382" s="3"/>
      <c r="M382" s="3"/>
      <c r="O382" s="25"/>
      <c r="R382" s="4"/>
      <c r="U382" s="5"/>
      <c r="W382" s="4"/>
      <c r="Z382" s="5"/>
      <c r="AB382" s="4"/>
      <c r="AE382" s="5"/>
      <c r="AG382" s="4"/>
      <c r="AK382" s="5"/>
      <c r="AO382" s="5"/>
      <c r="AS382" s="5"/>
      <c r="AW382" s="5"/>
      <c r="BA382" s="5"/>
    </row>
    <row r="383" s="1" customFormat="1" ht="30" customHeight="1" spans="1:53">
      <c r="A383" s="2"/>
      <c r="K383" s="3"/>
      <c r="L383" s="3"/>
      <c r="M383" s="3"/>
      <c r="O383" s="25"/>
      <c r="R383" s="4"/>
      <c r="U383" s="5"/>
      <c r="W383" s="4"/>
      <c r="Z383" s="5"/>
      <c r="AB383" s="4"/>
      <c r="AE383" s="5"/>
      <c r="AG383" s="4"/>
      <c r="AK383" s="5"/>
      <c r="AO383" s="5"/>
      <c r="AS383" s="5"/>
      <c r="AW383" s="5"/>
      <c r="BA383" s="5"/>
    </row>
    <row r="384" s="1" customFormat="1" ht="30" customHeight="1" spans="1:53">
      <c r="A384" s="2"/>
      <c r="K384" s="3"/>
      <c r="L384" s="3"/>
      <c r="M384" s="3"/>
      <c r="O384" s="25"/>
      <c r="R384" s="4"/>
      <c r="U384" s="5"/>
      <c r="W384" s="4"/>
      <c r="Z384" s="5"/>
      <c r="AB384" s="4"/>
      <c r="AE384" s="5"/>
      <c r="AG384" s="4"/>
      <c r="AK384" s="5"/>
      <c r="AO384" s="5"/>
      <c r="AS384" s="5"/>
      <c r="AW384" s="5"/>
      <c r="BA384" s="5"/>
    </row>
    <row r="385" s="1" customFormat="1" ht="30" customHeight="1" spans="1:53">
      <c r="A385" s="2"/>
      <c r="K385" s="3"/>
      <c r="L385" s="3"/>
      <c r="M385" s="3"/>
      <c r="O385" s="25"/>
      <c r="R385" s="4"/>
      <c r="U385" s="5"/>
      <c r="W385" s="4"/>
      <c r="Z385" s="5"/>
      <c r="AB385" s="4"/>
      <c r="AE385" s="5"/>
      <c r="AG385" s="4"/>
      <c r="AK385" s="5"/>
      <c r="AO385" s="5"/>
      <c r="AS385" s="5"/>
      <c r="AW385" s="5"/>
      <c r="BA385" s="5"/>
    </row>
    <row r="386" s="1" customFormat="1" ht="30" customHeight="1" spans="1:53">
      <c r="A386" s="2"/>
      <c r="K386" s="3"/>
      <c r="L386" s="3"/>
      <c r="M386" s="3"/>
      <c r="O386" s="25"/>
      <c r="R386" s="4"/>
      <c r="U386" s="5"/>
      <c r="W386" s="4"/>
      <c r="Z386" s="5"/>
      <c r="AB386" s="4"/>
      <c r="AE386" s="5"/>
      <c r="AG386" s="4"/>
      <c r="AK386" s="5"/>
      <c r="AO386" s="5"/>
      <c r="AS386" s="5"/>
      <c r="AW386" s="5"/>
      <c r="BA386" s="5"/>
    </row>
    <row r="387" s="1" customFormat="1" ht="30" customHeight="1" spans="1:53">
      <c r="A387" s="2"/>
      <c r="K387" s="3"/>
      <c r="L387" s="3"/>
      <c r="M387" s="3"/>
      <c r="O387" s="25"/>
      <c r="R387" s="4"/>
      <c r="U387" s="5"/>
      <c r="W387" s="4"/>
      <c r="Z387" s="5"/>
      <c r="AB387" s="4"/>
      <c r="AE387" s="5"/>
      <c r="AG387" s="4"/>
      <c r="AK387" s="5"/>
      <c r="AO387" s="5"/>
      <c r="AS387" s="5"/>
      <c r="AW387" s="5"/>
      <c r="BA387" s="5"/>
    </row>
    <row r="388" s="1" customFormat="1" ht="30" customHeight="1" spans="1:53">
      <c r="A388" s="2"/>
      <c r="K388" s="3"/>
      <c r="L388" s="3"/>
      <c r="M388" s="3"/>
      <c r="O388" s="25"/>
      <c r="R388" s="4"/>
      <c r="U388" s="5"/>
      <c r="W388" s="4"/>
      <c r="Z388" s="5"/>
      <c r="AB388" s="4"/>
      <c r="AE388" s="5"/>
      <c r="AG388" s="4"/>
      <c r="AK388" s="5"/>
      <c r="AO388" s="5"/>
      <c r="AS388" s="5"/>
      <c r="AW388" s="5"/>
      <c r="BA388" s="5"/>
    </row>
    <row r="389" s="1" customFormat="1" ht="30" customHeight="1" spans="1:53">
      <c r="A389" s="2"/>
      <c r="K389" s="3"/>
      <c r="L389" s="3"/>
      <c r="M389" s="3"/>
      <c r="O389" s="25"/>
      <c r="R389" s="4"/>
      <c r="U389" s="5"/>
      <c r="W389" s="4"/>
      <c r="Z389" s="5"/>
      <c r="AB389" s="4"/>
      <c r="AE389" s="5"/>
      <c r="AG389" s="4"/>
      <c r="AK389" s="5"/>
      <c r="AO389" s="5"/>
      <c r="AS389" s="5"/>
      <c r="AW389" s="5"/>
      <c r="BA389" s="5"/>
    </row>
    <row r="390" s="1" customFormat="1" ht="30" customHeight="1" spans="1:53">
      <c r="A390" s="2"/>
      <c r="K390" s="3"/>
      <c r="L390" s="3"/>
      <c r="M390" s="3"/>
      <c r="O390" s="25"/>
      <c r="R390" s="4"/>
      <c r="U390" s="5"/>
      <c r="W390" s="4"/>
      <c r="Z390" s="5"/>
      <c r="AB390" s="4"/>
      <c r="AE390" s="5"/>
      <c r="AG390" s="4"/>
      <c r="AK390" s="5"/>
      <c r="AO390" s="5"/>
      <c r="AS390" s="5"/>
      <c r="AW390" s="5"/>
      <c r="BA390" s="5"/>
    </row>
    <row r="391" s="1" customFormat="1" ht="30" customHeight="1" spans="1:53">
      <c r="A391" s="2"/>
      <c r="K391" s="3"/>
      <c r="L391" s="3"/>
      <c r="M391" s="3"/>
      <c r="O391" s="25"/>
      <c r="R391" s="4"/>
      <c r="U391" s="5"/>
      <c r="W391" s="4"/>
      <c r="Z391" s="5"/>
      <c r="AB391" s="4"/>
      <c r="AE391" s="5"/>
      <c r="AG391" s="4"/>
      <c r="AK391" s="5"/>
      <c r="AO391" s="5"/>
      <c r="AS391" s="5"/>
      <c r="AW391" s="5"/>
      <c r="BA391" s="5"/>
    </row>
    <row r="392" s="1" customFormat="1" ht="30" customHeight="1" spans="1:53">
      <c r="A392" s="2"/>
      <c r="K392" s="3"/>
      <c r="L392" s="3"/>
      <c r="M392" s="3"/>
      <c r="O392" s="25"/>
      <c r="R392" s="4"/>
      <c r="U392" s="5"/>
      <c r="W392" s="4"/>
      <c r="Z392" s="5"/>
      <c r="AB392" s="4"/>
      <c r="AE392" s="5"/>
      <c r="AG392" s="4"/>
      <c r="AK392" s="5"/>
      <c r="AO392" s="5"/>
      <c r="AS392" s="5"/>
      <c r="AW392" s="5"/>
      <c r="BA392" s="5"/>
    </row>
    <row r="393" s="1" customFormat="1" ht="30" customHeight="1" spans="1:53">
      <c r="A393" s="2"/>
      <c r="K393" s="3"/>
      <c r="L393" s="3"/>
      <c r="M393" s="3"/>
      <c r="R393" s="4"/>
      <c r="U393" s="5"/>
      <c r="W393" s="4"/>
      <c r="Z393" s="5"/>
      <c r="AB393" s="4"/>
      <c r="AE393" s="5"/>
      <c r="AG393" s="4"/>
      <c r="AK393" s="5"/>
      <c r="AO393" s="5"/>
      <c r="AS393" s="5"/>
      <c r="AW393" s="5"/>
      <c r="BA393" s="5"/>
    </row>
    <row r="394" s="1" customFormat="1" ht="30" customHeight="1" spans="1:53">
      <c r="A394" s="2"/>
      <c r="K394" s="3"/>
      <c r="L394" s="3"/>
      <c r="M394" s="3"/>
      <c r="R394" s="4"/>
      <c r="U394" s="5"/>
      <c r="W394" s="4"/>
      <c r="Z394" s="5"/>
      <c r="AB394" s="4"/>
      <c r="AE394" s="5"/>
      <c r="AG394" s="4"/>
      <c r="AK394" s="5"/>
      <c r="AO394" s="5"/>
      <c r="AS394" s="5"/>
      <c r="AW394" s="5"/>
      <c r="BA394" s="5"/>
    </row>
    <row r="395" s="1" customFormat="1" ht="30" customHeight="1" spans="1:53">
      <c r="A395" s="2"/>
      <c r="K395" s="3"/>
      <c r="L395" s="3"/>
      <c r="M395" s="3"/>
      <c r="R395" s="4"/>
      <c r="U395" s="5"/>
      <c r="W395" s="4"/>
      <c r="Z395" s="5"/>
      <c r="AB395" s="4"/>
      <c r="AE395" s="5"/>
      <c r="AG395" s="4"/>
      <c r="AK395" s="5"/>
      <c r="AO395" s="5"/>
      <c r="AS395" s="5"/>
      <c r="AW395" s="5"/>
      <c r="BA395" s="5"/>
    </row>
    <row r="396" s="1" customFormat="1" ht="30" customHeight="1" spans="1:53">
      <c r="A396" s="2"/>
      <c r="K396" s="3"/>
      <c r="L396" s="3"/>
      <c r="M396" s="3"/>
      <c r="R396" s="4"/>
      <c r="U396" s="5"/>
      <c r="W396" s="4"/>
      <c r="Z396" s="5"/>
      <c r="AB396" s="4"/>
      <c r="AE396" s="5"/>
      <c r="AG396" s="4"/>
      <c r="AK396" s="5"/>
      <c r="AO396" s="5"/>
      <c r="AS396" s="5"/>
      <c r="AW396" s="5"/>
      <c r="BA396" s="5"/>
    </row>
    <row r="397" s="1" customFormat="1" ht="30" customHeight="1" spans="1:53">
      <c r="A397" s="2"/>
      <c r="K397" s="3"/>
      <c r="L397" s="3"/>
      <c r="M397" s="3"/>
      <c r="R397" s="4"/>
      <c r="U397" s="5"/>
      <c r="W397" s="4"/>
      <c r="Z397" s="5"/>
      <c r="AB397" s="4"/>
      <c r="AE397" s="5"/>
      <c r="AG397" s="4"/>
      <c r="AK397" s="5"/>
      <c r="AO397" s="5"/>
      <c r="AS397" s="5"/>
      <c r="AW397" s="5"/>
      <c r="BA397" s="5"/>
    </row>
    <row r="398" s="1" customFormat="1" ht="30" customHeight="1" spans="1:53">
      <c r="A398" s="2"/>
      <c r="K398" s="3"/>
      <c r="L398" s="3"/>
      <c r="M398" s="3"/>
      <c r="R398" s="4"/>
      <c r="U398" s="5"/>
      <c r="W398" s="4"/>
      <c r="Z398" s="5"/>
      <c r="AB398" s="4"/>
      <c r="AE398" s="5"/>
      <c r="AG398" s="4"/>
      <c r="AK398" s="5"/>
      <c r="AO398" s="5"/>
      <c r="AS398" s="5"/>
      <c r="AW398" s="5"/>
      <c r="BA398" s="5"/>
    </row>
    <row r="399" s="1" customFormat="1" ht="30" customHeight="1" spans="1:53">
      <c r="A399" s="2"/>
      <c r="K399" s="3"/>
      <c r="L399" s="3"/>
      <c r="M399" s="3"/>
      <c r="R399" s="4"/>
      <c r="U399" s="5"/>
      <c r="W399" s="4"/>
      <c r="Z399" s="5"/>
      <c r="AB399" s="4"/>
      <c r="AE399" s="5"/>
      <c r="AG399" s="4"/>
      <c r="AK399" s="5"/>
      <c r="AO399" s="5"/>
      <c r="AS399" s="5"/>
      <c r="AW399" s="5"/>
      <c r="BA399" s="5"/>
    </row>
    <row r="400" s="1" customFormat="1" ht="30" customHeight="1" spans="1:53">
      <c r="A400" s="2"/>
      <c r="K400" s="3"/>
      <c r="L400" s="3"/>
      <c r="M400" s="3"/>
      <c r="R400" s="4"/>
      <c r="U400" s="5"/>
      <c r="W400" s="4"/>
      <c r="Z400" s="5"/>
      <c r="AB400" s="4"/>
      <c r="AE400" s="5"/>
      <c r="AG400" s="4"/>
      <c r="AK400" s="5"/>
      <c r="AO400" s="5"/>
      <c r="AS400" s="5"/>
      <c r="AW400" s="5"/>
      <c r="BA400" s="5"/>
    </row>
    <row r="401" s="1" customFormat="1" ht="30" customHeight="1" spans="1:53">
      <c r="A401" s="2"/>
      <c r="K401" s="3"/>
      <c r="L401" s="3"/>
      <c r="M401" s="3"/>
      <c r="R401" s="4"/>
      <c r="U401" s="5"/>
      <c r="W401" s="4"/>
      <c r="Z401" s="5"/>
      <c r="AB401" s="4"/>
      <c r="AE401" s="5"/>
      <c r="AG401" s="4"/>
      <c r="AK401" s="5"/>
      <c r="AO401" s="5"/>
      <c r="AS401" s="5"/>
      <c r="AW401" s="5"/>
      <c r="BA401" s="5"/>
    </row>
    <row r="402" s="1" customFormat="1" ht="30" customHeight="1" spans="1:53">
      <c r="A402" s="2"/>
      <c r="K402" s="3"/>
      <c r="L402" s="3"/>
      <c r="M402" s="3"/>
      <c r="R402" s="4"/>
      <c r="U402" s="5"/>
      <c r="W402" s="4"/>
      <c r="Z402" s="5"/>
      <c r="AB402" s="4"/>
      <c r="AE402" s="5"/>
      <c r="AG402" s="4"/>
      <c r="AK402" s="5"/>
      <c r="AO402" s="5"/>
      <c r="AS402" s="5"/>
      <c r="AW402" s="5"/>
      <c r="BA402" s="5"/>
    </row>
    <row r="403" s="1" customFormat="1" ht="30" customHeight="1" spans="1:53">
      <c r="A403" s="2"/>
      <c r="K403" s="3"/>
      <c r="L403" s="3"/>
      <c r="M403" s="3"/>
      <c r="R403" s="4"/>
      <c r="U403" s="5"/>
      <c r="W403" s="4"/>
      <c r="Z403" s="5"/>
      <c r="AB403" s="4"/>
      <c r="AE403" s="5"/>
      <c r="AG403" s="4"/>
      <c r="AK403" s="5"/>
      <c r="AO403" s="5"/>
      <c r="AS403" s="5"/>
      <c r="AW403" s="5"/>
      <c r="BA403" s="5"/>
    </row>
    <row r="404" s="1" customFormat="1" ht="30" customHeight="1" spans="1:53">
      <c r="A404" s="2"/>
      <c r="K404" s="3"/>
      <c r="L404" s="3"/>
      <c r="M404" s="3"/>
      <c r="R404" s="4"/>
      <c r="U404" s="5"/>
      <c r="W404" s="4"/>
      <c r="Z404" s="5"/>
      <c r="AB404" s="4"/>
      <c r="AE404" s="5"/>
      <c r="AG404" s="4"/>
      <c r="AK404" s="5"/>
      <c r="AO404" s="5"/>
      <c r="AS404" s="5"/>
      <c r="AW404" s="5"/>
      <c r="BA404" s="5"/>
    </row>
    <row r="405" s="1" customFormat="1" ht="30" customHeight="1" spans="1:53">
      <c r="A405" s="2"/>
      <c r="K405" s="3"/>
      <c r="L405" s="3"/>
      <c r="M405" s="3"/>
      <c r="R405" s="4"/>
      <c r="U405" s="5"/>
      <c r="W405" s="4"/>
      <c r="Z405" s="5"/>
      <c r="AB405" s="4"/>
      <c r="AE405" s="5"/>
      <c r="AG405" s="4"/>
      <c r="AK405" s="5"/>
      <c r="AO405" s="5"/>
      <c r="AS405" s="5"/>
      <c r="AW405" s="5"/>
      <c r="BA405" s="5"/>
    </row>
    <row r="406" s="1" customFormat="1" ht="30" customHeight="1" spans="1:53">
      <c r="A406" s="2"/>
      <c r="K406" s="3"/>
      <c r="L406" s="3"/>
      <c r="M406" s="3"/>
      <c r="R406" s="4"/>
      <c r="U406" s="5"/>
      <c r="W406" s="4"/>
      <c r="Z406" s="5"/>
      <c r="AB406" s="4"/>
      <c r="AE406" s="5"/>
      <c r="AG406" s="4"/>
      <c r="AK406" s="5"/>
      <c r="AO406" s="5"/>
      <c r="AS406" s="5"/>
      <c r="AW406" s="5"/>
      <c r="BA406" s="5"/>
    </row>
    <row r="407" s="1" customFormat="1" ht="30" customHeight="1" spans="1:53">
      <c r="A407" s="2"/>
      <c r="K407" s="3"/>
      <c r="L407" s="3"/>
      <c r="M407" s="3"/>
      <c r="R407" s="4"/>
      <c r="U407" s="5"/>
      <c r="W407" s="4"/>
      <c r="Z407" s="5"/>
      <c r="AB407" s="4"/>
      <c r="AE407" s="5"/>
      <c r="AG407" s="4"/>
      <c r="AK407" s="5"/>
      <c r="AO407" s="5"/>
      <c r="AS407" s="5"/>
      <c r="AW407" s="5"/>
      <c r="BA407" s="5"/>
    </row>
    <row r="408" s="1" customFormat="1" ht="30" customHeight="1" spans="1:53">
      <c r="A408" s="2"/>
      <c r="K408" s="3"/>
      <c r="L408" s="3"/>
      <c r="M408" s="3"/>
      <c r="R408" s="4"/>
      <c r="U408" s="5"/>
      <c r="W408" s="4"/>
      <c r="Z408" s="5"/>
      <c r="AB408" s="4"/>
      <c r="AE408" s="5"/>
      <c r="AG408" s="4"/>
      <c r="AK408" s="5"/>
      <c r="AO408" s="5"/>
      <c r="AS408" s="5"/>
      <c r="AW408" s="5"/>
      <c r="BA408" s="5"/>
    </row>
    <row r="409" s="1" customFormat="1" ht="30" customHeight="1" spans="1:53">
      <c r="A409" s="2"/>
      <c r="K409" s="3"/>
      <c r="L409" s="3"/>
      <c r="M409" s="3"/>
      <c r="R409" s="4"/>
      <c r="U409" s="5"/>
      <c r="W409" s="4"/>
      <c r="Z409" s="5"/>
      <c r="AB409" s="4"/>
      <c r="AE409" s="5"/>
      <c r="AG409" s="4"/>
      <c r="AK409" s="5"/>
      <c r="AO409" s="5"/>
      <c r="AS409" s="5"/>
      <c r="AW409" s="5"/>
      <c r="BA409" s="5"/>
    </row>
    <row r="410" s="1" customFormat="1" ht="30" customHeight="1" spans="1:53">
      <c r="A410" s="2"/>
      <c r="K410" s="3"/>
      <c r="L410" s="3"/>
      <c r="M410" s="3"/>
      <c r="R410" s="4"/>
      <c r="U410" s="5"/>
      <c r="W410" s="4"/>
      <c r="Z410" s="5"/>
      <c r="AB410" s="4"/>
      <c r="AE410" s="5"/>
      <c r="AG410" s="4"/>
      <c r="AK410" s="5"/>
      <c r="AO410" s="5"/>
      <c r="AS410" s="5"/>
      <c r="AW410" s="5"/>
      <c r="BA410" s="5"/>
    </row>
    <row r="411" s="1" customFormat="1" ht="30" customHeight="1" spans="1:53">
      <c r="A411" s="2"/>
      <c r="K411" s="3"/>
      <c r="L411" s="3"/>
      <c r="M411" s="3"/>
      <c r="R411" s="4"/>
      <c r="U411" s="5"/>
      <c r="W411" s="4"/>
      <c r="Z411" s="5"/>
      <c r="AB411" s="4"/>
      <c r="AE411" s="5"/>
      <c r="AG411" s="4"/>
      <c r="AK411" s="5"/>
      <c r="AO411" s="5"/>
      <c r="AS411" s="5"/>
      <c r="AW411" s="5"/>
      <c r="BA411" s="5"/>
    </row>
    <row r="412" s="1" customFormat="1" ht="30" customHeight="1" spans="1:53">
      <c r="A412" s="2"/>
      <c r="K412" s="3"/>
      <c r="L412" s="3"/>
      <c r="M412" s="3"/>
      <c r="R412" s="4"/>
      <c r="U412" s="5"/>
      <c r="W412" s="4"/>
      <c r="Z412" s="5"/>
      <c r="AB412" s="4"/>
      <c r="AE412" s="5"/>
      <c r="AG412" s="4"/>
      <c r="AK412" s="5"/>
      <c r="AO412" s="5"/>
      <c r="AS412" s="5"/>
      <c r="AW412" s="5"/>
      <c r="BA412" s="5"/>
    </row>
    <row r="413" s="1" customFormat="1" ht="30" customHeight="1" spans="1:53">
      <c r="A413" s="2"/>
      <c r="K413" s="3"/>
      <c r="L413" s="3"/>
      <c r="M413" s="3"/>
      <c r="R413" s="4"/>
      <c r="U413" s="5"/>
      <c r="W413" s="4"/>
      <c r="Z413" s="5"/>
      <c r="AB413" s="4"/>
      <c r="AE413" s="5"/>
      <c r="AG413" s="4"/>
      <c r="AK413" s="5"/>
      <c r="AO413" s="5"/>
      <c r="AS413" s="5"/>
      <c r="AW413" s="5"/>
      <c r="BA413" s="5"/>
    </row>
    <row r="414" s="1" customFormat="1" ht="30" customHeight="1" spans="1:53">
      <c r="A414" s="2"/>
      <c r="K414" s="3"/>
      <c r="L414" s="3"/>
      <c r="M414" s="3"/>
      <c r="R414" s="4"/>
      <c r="U414" s="5"/>
      <c r="W414" s="4"/>
      <c r="Z414" s="5"/>
      <c r="AB414" s="4"/>
      <c r="AE414" s="5"/>
      <c r="AG414" s="4"/>
      <c r="AK414" s="5"/>
      <c r="AO414" s="5"/>
      <c r="AS414" s="5"/>
      <c r="AW414" s="5"/>
      <c r="BA414" s="5"/>
    </row>
    <row r="415" s="1" customFormat="1" ht="30" customHeight="1" spans="1:53">
      <c r="A415" s="2"/>
      <c r="K415" s="3"/>
      <c r="L415" s="3"/>
      <c r="M415" s="3"/>
      <c r="R415" s="4"/>
      <c r="U415" s="5"/>
      <c r="W415" s="4"/>
      <c r="Z415" s="5"/>
      <c r="AB415" s="4"/>
      <c r="AE415" s="5"/>
      <c r="AG415" s="4"/>
      <c r="AK415" s="5"/>
      <c r="AO415" s="5"/>
      <c r="AS415" s="5"/>
      <c r="AW415" s="5"/>
      <c r="BA415" s="5"/>
    </row>
    <row r="416" s="1" customFormat="1" ht="30" customHeight="1" spans="1:53">
      <c r="A416" s="2"/>
      <c r="K416" s="3"/>
      <c r="L416" s="3"/>
      <c r="M416" s="3"/>
      <c r="R416" s="4"/>
      <c r="U416" s="5"/>
      <c r="W416" s="4"/>
      <c r="Z416" s="5"/>
      <c r="AB416" s="4"/>
      <c r="AE416" s="5"/>
      <c r="AG416" s="4"/>
      <c r="AK416" s="5"/>
      <c r="AO416" s="5"/>
      <c r="AS416" s="5"/>
      <c r="AW416" s="5"/>
      <c r="BA416" s="5"/>
    </row>
    <row r="417" s="1" customFormat="1" ht="30" customHeight="1" spans="1:53">
      <c r="A417" s="2"/>
      <c r="K417" s="3"/>
      <c r="L417" s="3"/>
      <c r="M417" s="3"/>
      <c r="R417" s="4"/>
      <c r="U417" s="5"/>
      <c r="W417" s="4"/>
      <c r="Z417" s="5"/>
      <c r="AB417" s="4"/>
      <c r="AE417" s="5"/>
      <c r="AG417" s="4"/>
      <c r="AK417" s="5"/>
      <c r="AO417" s="5"/>
      <c r="AS417" s="5"/>
      <c r="AW417" s="5"/>
      <c r="BA417" s="5"/>
    </row>
    <row r="418" s="1" customFormat="1" ht="30" customHeight="1" spans="1:53">
      <c r="A418" s="2"/>
      <c r="K418" s="3"/>
      <c r="L418" s="3"/>
      <c r="M418" s="3"/>
      <c r="R418" s="4"/>
      <c r="U418" s="5"/>
      <c r="W418" s="4"/>
      <c r="Z418" s="5"/>
      <c r="AB418" s="4"/>
      <c r="AE418" s="5"/>
      <c r="AG418" s="4"/>
      <c r="AK418" s="5"/>
      <c r="AO418" s="5"/>
      <c r="AS418" s="5"/>
      <c r="AW418" s="5"/>
      <c r="BA418" s="5"/>
    </row>
    <row r="419" s="1" customFormat="1" ht="30" customHeight="1" spans="1:53">
      <c r="A419" s="2"/>
      <c r="K419" s="3"/>
      <c r="L419" s="3"/>
      <c r="M419" s="3"/>
      <c r="R419" s="4"/>
      <c r="U419" s="5"/>
      <c r="W419" s="4"/>
      <c r="Z419" s="5"/>
      <c r="AB419" s="4"/>
      <c r="AE419" s="5"/>
      <c r="AG419" s="4"/>
      <c r="AK419" s="5"/>
      <c r="AO419" s="5"/>
      <c r="AS419" s="5"/>
      <c r="AW419" s="5"/>
      <c r="BA419" s="5"/>
    </row>
    <row r="420" s="1" customFormat="1" ht="30" customHeight="1" spans="1:53">
      <c r="A420" s="2"/>
      <c r="K420" s="3"/>
      <c r="L420" s="3"/>
      <c r="M420" s="3"/>
      <c r="R420" s="4"/>
      <c r="U420" s="5"/>
      <c r="W420" s="4"/>
      <c r="Z420" s="5"/>
      <c r="AB420" s="4"/>
      <c r="AE420" s="5"/>
      <c r="AG420" s="4"/>
      <c r="AK420" s="5"/>
      <c r="AO420" s="5"/>
      <c r="AS420" s="5"/>
      <c r="AW420" s="5"/>
      <c r="BA420" s="5"/>
    </row>
    <row r="421" s="1" customFormat="1" ht="30" customHeight="1" spans="1:53">
      <c r="A421" s="2"/>
      <c r="K421" s="3"/>
      <c r="L421" s="3"/>
      <c r="M421" s="3"/>
      <c r="R421" s="4"/>
      <c r="U421" s="5"/>
      <c r="W421" s="4"/>
      <c r="Z421" s="5"/>
      <c r="AB421" s="4"/>
      <c r="AE421" s="5"/>
      <c r="AG421" s="4"/>
      <c r="AK421" s="5"/>
      <c r="AO421" s="5"/>
      <c r="AS421" s="5"/>
      <c r="AW421" s="5"/>
      <c r="BA421" s="5"/>
    </row>
    <row r="422" s="1" customFormat="1" ht="30" customHeight="1" spans="1:53">
      <c r="A422" s="2"/>
      <c r="K422" s="3"/>
      <c r="L422" s="3"/>
      <c r="M422" s="3"/>
      <c r="R422" s="4"/>
      <c r="U422" s="5"/>
      <c r="W422" s="4"/>
      <c r="Z422" s="5"/>
      <c r="AB422" s="4"/>
      <c r="AE422" s="5"/>
      <c r="AG422" s="4"/>
      <c r="AK422" s="5"/>
      <c r="AO422" s="5"/>
      <c r="AS422" s="5"/>
      <c r="AW422" s="5"/>
      <c r="BA422" s="5"/>
    </row>
    <row r="423" s="1" customFormat="1" ht="30" customHeight="1" spans="1:53">
      <c r="A423" s="2"/>
      <c r="K423" s="3"/>
      <c r="L423" s="3"/>
      <c r="M423" s="3"/>
      <c r="R423" s="4"/>
      <c r="U423" s="5"/>
      <c r="W423" s="4"/>
      <c r="Z423" s="5"/>
      <c r="AB423" s="4"/>
      <c r="AE423" s="5"/>
      <c r="AG423" s="4"/>
      <c r="AK423" s="5"/>
      <c r="AO423" s="5"/>
      <c r="AS423" s="5"/>
      <c r="AW423" s="5"/>
      <c r="BA423" s="5"/>
    </row>
    <row r="424" s="1" customFormat="1" ht="30" customHeight="1" spans="1:53">
      <c r="A424" s="2"/>
      <c r="K424" s="3"/>
      <c r="L424" s="3"/>
      <c r="M424" s="3"/>
      <c r="R424" s="4"/>
      <c r="U424" s="5"/>
      <c r="W424" s="4"/>
      <c r="Z424" s="5"/>
      <c r="AB424" s="4"/>
      <c r="AE424" s="5"/>
      <c r="AG424" s="4"/>
      <c r="AK424" s="5"/>
      <c r="AO424" s="5"/>
      <c r="AS424" s="5"/>
      <c r="AW424" s="5"/>
      <c r="BA424" s="5"/>
    </row>
    <row r="425" s="1" customFormat="1" ht="30" customHeight="1" spans="1:53">
      <c r="A425" s="2"/>
      <c r="K425" s="3"/>
      <c r="L425" s="3"/>
      <c r="M425" s="3"/>
      <c r="R425" s="4"/>
      <c r="U425" s="5"/>
      <c r="W425" s="4"/>
      <c r="Z425" s="5"/>
      <c r="AB425" s="4"/>
      <c r="AE425" s="5"/>
      <c r="AG425" s="4"/>
      <c r="AK425" s="5"/>
      <c r="AO425" s="5"/>
      <c r="AS425" s="5"/>
      <c r="AW425" s="5"/>
      <c r="BA425" s="5"/>
    </row>
    <row r="426" s="1" customFormat="1" ht="30" customHeight="1" spans="1:53">
      <c r="A426" s="2"/>
      <c r="K426" s="3"/>
      <c r="L426" s="3"/>
      <c r="M426" s="3"/>
      <c r="R426" s="4"/>
      <c r="U426" s="5"/>
      <c r="W426" s="4"/>
      <c r="Z426" s="5"/>
      <c r="AB426" s="4"/>
      <c r="AE426" s="5"/>
      <c r="AG426" s="4"/>
      <c r="AK426" s="5"/>
      <c r="AO426" s="5"/>
      <c r="AS426" s="5"/>
      <c r="AW426" s="5"/>
      <c r="BA426" s="5"/>
    </row>
    <row r="427" s="1" customFormat="1" ht="30" customHeight="1" spans="1:53">
      <c r="A427" s="2"/>
      <c r="K427" s="3"/>
      <c r="L427" s="3"/>
      <c r="M427" s="3"/>
      <c r="R427" s="4"/>
      <c r="U427" s="5"/>
      <c r="W427" s="4"/>
      <c r="Z427" s="5"/>
      <c r="AB427" s="4"/>
      <c r="AE427" s="5"/>
      <c r="AG427" s="4"/>
      <c r="AK427" s="5"/>
      <c r="AO427" s="5"/>
      <c r="AS427" s="5"/>
      <c r="AW427" s="5"/>
      <c r="BA427" s="5"/>
    </row>
    <row r="428" s="1" customFormat="1" ht="30" customHeight="1" spans="1:53">
      <c r="A428" s="2"/>
      <c r="K428" s="3"/>
      <c r="L428" s="3"/>
      <c r="M428" s="3"/>
      <c r="R428" s="4"/>
      <c r="U428" s="5"/>
      <c r="W428" s="4"/>
      <c r="Z428" s="5"/>
      <c r="AB428" s="4"/>
      <c r="AE428" s="5"/>
      <c r="AG428" s="4"/>
      <c r="AK428" s="5"/>
      <c r="AO428" s="5"/>
      <c r="AS428" s="5"/>
      <c r="AW428" s="5"/>
      <c r="BA428" s="5"/>
    </row>
    <row r="429" s="1" customFormat="1" ht="30" customHeight="1" spans="1:53">
      <c r="A429" s="2"/>
      <c r="K429" s="3"/>
      <c r="L429" s="3"/>
      <c r="M429" s="3"/>
      <c r="R429" s="4"/>
      <c r="U429" s="5"/>
      <c r="W429" s="4"/>
      <c r="Z429" s="5"/>
      <c r="AB429" s="4"/>
      <c r="AE429" s="5"/>
      <c r="AG429" s="4"/>
      <c r="AK429" s="5"/>
      <c r="AO429" s="5"/>
      <c r="AS429" s="5"/>
      <c r="AW429" s="5"/>
      <c r="BA429" s="5"/>
    </row>
    <row r="430" s="1" customFormat="1" ht="30" customHeight="1" spans="1:53">
      <c r="A430" s="2"/>
      <c r="K430" s="3"/>
      <c r="L430" s="3"/>
      <c r="M430" s="3"/>
      <c r="R430" s="4"/>
      <c r="U430" s="5"/>
      <c r="W430" s="4"/>
      <c r="Z430" s="5"/>
      <c r="AB430" s="4"/>
      <c r="AE430" s="5"/>
      <c r="AG430" s="4"/>
      <c r="AK430" s="5"/>
      <c r="AO430" s="5"/>
      <c r="AS430" s="5"/>
      <c r="AW430" s="5"/>
      <c r="BA430" s="5"/>
    </row>
    <row r="431" s="1" customFormat="1" ht="30" customHeight="1" spans="1:53">
      <c r="A431" s="2"/>
      <c r="K431" s="3"/>
      <c r="L431" s="3"/>
      <c r="M431" s="3"/>
      <c r="R431" s="4"/>
      <c r="U431" s="5"/>
      <c r="W431" s="4"/>
      <c r="Z431" s="5"/>
      <c r="AB431" s="4"/>
      <c r="AE431" s="5"/>
      <c r="AG431" s="4"/>
      <c r="AK431" s="5"/>
      <c r="AO431" s="5"/>
      <c r="AS431" s="5"/>
      <c r="AW431" s="5"/>
      <c r="BA431" s="5"/>
    </row>
    <row r="432" s="1" customFormat="1" ht="30" customHeight="1" spans="1:53">
      <c r="A432" s="2"/>
      <c r="K432" s="3"/>
      <c r="L432" s="3"/>
      <c r="M432" s="3"/>
      <c r="R432" s="4"/>
      <c r="U432" s="5"/>
      <c r="W432" s="4"/>
      <c r="Z432" s="5"/>
      <c r="AB432" s="4"/>
      <c r="AE432" s="5"/>
      <c r="AG432" s="4"/>
      <c r="AK432" s="5"/>
      <c r="AO432" s="5"/>
      <c r="AS432" s="5"/>
      <c r="AW432" s="5"/>
      <c r="BA432" s="5"/>
    </row>
    <row r="433" s="1" customFormat="1" ht="30" customHeight="1" spans="1:53">
      <c r="A433" s="2"/>
      <c r="K433" s="3"/>
      <c r="L433" s="3"/>
      <c r="M433" s="3"/>
      <c r="R433" s="4"/>
      <c r="U433" s="5"/>
      <c r="W433" s="4"/>
      <c r="Z433" s="5"/>
      <c r="AB433" s="4"/>
      <c r="AE433" s="5"/>
      <c r="AG433" s="4"/>
      <c r="AK433" s="5"/>
      <c r="AO433" s="5"/>
      <c r="AS433" s="5"/>
      <c r="AW433" s="5"/>
      <c r="BA433" s="5"/>
    </row>
    <row r="434" s="1" customFormat="1" ht="30" customHeight="1" spans="1:53">
      <c r="A434" s="2"/>
      <c r="K434" s="3"/>
      <c r="L434" s="3"/>
      <c r="M434" s="3"/>
      <c r="R434" s="4"/>
      <c r="U434" s="5"/>
      <c r="W434" s="4"/>
      <c r="Z434" s="5"/>
      <c r="AB434" s="4"/>
      <c r="AE434" s="5"/>
      <c r="AG434" s="4"/>
      <c r="AK434" s="5"/>
      <c r="AO434" s="5"/>
      <c r="AS434" s="5"/>
      <c r="AW434" s="5"/>
      <c r="BA434" s="5"/>
    </row>
    <row r="435" s="1" customFormat="1" ht="30" customHeight="1" spans="1:53">
      <c r="A435" s="2"/>
      <c r="K435" s="3"/>
      <c r="L435" s="3"/>
      <c r="M435" s="3"/>
      <c r="R435" s="4"/>
      <c r="U435" s="5"/>
      <c r="W435" s="4"/>
      <c r="Z435" s="5"/>
      <c r="AB435" s="4"/>
      <c r="AE435" s="5"/>
      <c r="AG435" s="4"/>
      <c r="AK435" s="5"/>
      <c r="AO435" s="5"/>
      <c r="AS435" s="5"/>
      <c r="AW435" s="5"/>
      <c r="BA435" s="5"/>
    </row>
    <row r="436" s="1" customFormat="1" ht="30" customHeight="1" spans="1:53">
      <c r="A436" s="2"/>
      <c r="K436" s="3"/>
      <c r="L436" s="3"/>
      <c r="M436" s="3"/>
      <c r="R436" s="4"/>
      <c r="U436" s="5"/>
      <c r="W436" s="4"/>
      <c r="Z436" s="5"/>
      <c r="AB436" s="4"/>
      <c r="AE436" s="5"/>
      <c r="AG436" s="4"/>
      <c r="AK436" s="5"/>
      <c r="AO436" s="5"/>
      <c r="AS436" s="5"/>
      <c r="AW436" s="5"/>
      <c r="BA436" s="5"/>
    </row>
    <row r="437" s="1" customFormat="1" ht="30" customHeight="1" spans="1:53">
      <c r="A437" s="2"/>
      <c r="K437" s="3"/>
      <c r="L437" s="3"/>
      <c r="M437" s="3"/>
      <c r="R437" s="4"/>
      <c r="U437" s="5"/>
      <c r="W437" s="4"/>
      <c r="Z437" s="5"/>
      <c r="AB437" s="4"/>
      <c r="AE437" s="5"/>
      <c r="AG437" s="4"/>
      <c r="AK437" s="5"/>
      <c r="AO437" s="5"/>
      <c r="AS437" s="5"/>
      <c r="AW437" s="5"/>
      <c r="BA437" s="5"/>
    </row>
    <row r="438" s="1" customFormat="1" ht="30" customHeight="1" spans="1:53">
      <c r="A438" s="2"/>
      <c r="K438" s="3"/>
      <c r="L438" s="3"/>
      <c r="M438" s="3"/>
      <c r="R438" s="4"/>
      <c r="U438" s="5"/>
      <c r="W438" s="4"/>
      <c r="Z438" s="5"/>
      <c r="AB438" s="4"/>
      <c r="AE438" s="5"/>
      <c r="AG438" s="4"/>
      <c r="AK438" s="5"/>
      <c r="AO438" s="5"/>
      <c r="AS438" s="5"/>
      <c r="AW438" s="5"/>
      <c r="BA438" s="5"/>
    </row>
    <row r="439" s="1" customFormat="1" ht="30" customHeight="1" spans="1:53">
      <c r="A439" s="2"/>
      <c r="K439" s="3"/>
      <c r="L439" s="3"/>
      <c r="M439" s="3"/>
      <c r="R439" s="4"/>
      <c r="U439" s="5"/>
      <c r="W439" s="4"/>
      <c r="Z439" s="5"/>
      <c r="AB439" s="4"/>
      <c r="AE439" s="5"/>
      <c r="AG439" s="4"/>
      <c r="AK439" s="5"/>
      <c r="AO439" s="5"/>
      <c r="AS439" s="5"/>
      <c r="AW439" s="5"/>
      <c r="BA439" s="5"/>
    </row>
    <row r="440" s="1" customFormat="1" ht="30" customHeight="1" spans="1:53">
      <c r="A440" s="2"/>
      <c r="K440" s="3"/>
      <c r="L440" s="3"/>
      <c r="M440" s="3"/>
      <c r="R440" s="4"/>
      <c r="U440" s="5"/>
      <c r="W440" s="4"/>
      <c r="Z440" s="5"/>
      <c r="AB440" s="4"/>
      <c r="AE440" s="5"/>
      <c r="AG440" s="4"/>
      <c r="AK440" s="5"/>
      <c r="AO440" s="5"/>
      <c r="AS440" s="5"/>
      <c r="AW440" s="5"/>
      <c r="BA440" s="5"/>
    </row>
    <row r="441" s="1" customFormat="1" ht="30" customHeight="1" spans="1:53">
      <c r="A441" s="2"/>
      <c r="K441" s="3"/>
      <c r="L441" s="3"/>
      <c r="M441" s="3"/>
      <c r="R441" s="4"/>
      <c r="U441" s="5"/>
      <c r="W441" s="4"/>
      <c r="Z441" s="5"/>
      <c r="AB441" s="4"/>
      <c r="AE441" s="5"/>
      <c r="AG441" s="4"/>
      <c r="AK441" s="5"/>
      <c r="AO441" s="5"/>
      <c r="AS441" s="5"/>
      <c r="AW441" s="5"/>
      <c r="BA441" s="5"/>
    </row>
    <row r="442" s="1" customFormat="1" ht="30" customHeight="1" spans="1:53">
      <c r="A442" s="2"/>
      <c r="K442" s="3"/>
      <c r="L442" s="3"/>
      <c r="M442" s="3"/>
      <c r="R442" s="4"/>
      <c r="U442" s="5"/>
      <c r="W442" s="4"/>
      <c r="Z442" s="5"/>
      <c r="AB442" s="4"/>
      <c r="AE442" s="5"/>
      <c r="AG442" s="4"/>
      <c r="AK442" s="5"/>
      <c r="AO442" s="5"/>
      <c r="AS442" s="5"/>
      <c r="AW442" s="5"/>
      <c r="BA442" s="5"/>
    </row>
    <row r="443" s="1" customFormat="1" ht="30" customHeight="1" spans="1:53">
      <c r="A443" s="2"/>
      <c r="K443" s="3"/>
      <c r="L443" s="3"/>
      <c r="M443" s="3"/>
      <c r="R443" s="4"/>
      <c r="U443" s="5"/>
      <c r="W443" s="4"/>
      <c r="Z443" s="5"/>
      <c r="AB443" s="4"/>
      <c r="AE443" s="5"/>
      <c r="AG443" s="4"/>
      <c r="AK443" s="5"/>
      <c r="AO443" s="5"/>
      <c r="AS443" s="5"/>
      <c r="AW443" s="5"/>
      <c r="BA443" s="5"/>
    </row>
    <row r="444" s="1" customFormat="1" ht="30" customHeight="1" spans="1:53">
      <c r="A444" s="2"/>
      <c r="K444" s="3"/>
      <c r="L444" s="3"/>
      <c r="M444" s="3"/>
      <c r="R444" s="4"/>
      <c r="U444" s="5"/>
      <c r="W444" s="4"/>
      <c r="Z444" s="5"/>
      <c r="AB444" s="4"/>
      <c r="AE444" s="5"/>
      <c r="AG444" s="4"/>
      <c r="AK444" s="5"/>
      <c r="AO444" s="5"/>
      <c r="AS444" s="5"/>
      <c r="AW444" s="5"/>
      <c r="BA444" s="5"/>
    </row>
    <row r="445" s="1" customFormat="1" ht="30" customHeight="1" spans="1:53">
      <c r="A445" s="2"/>
      <c r="K445" s="3"/>
      <c r="L445" s="3"/>
      <c r="M445" s="3"/>
      <c r="R445" s="4"/>
      <c r="U445" s="5"/>
      <c r="W445" s="4"/>
      <c r="Z445" s="5"/>
      <c r="AB445" s="4"/>
      <c r="AE445" s="5"/>
      <c r="AG445" s="4"/>
      <c r="AK445" s="5"/>
      <c r="AO445" s="5"/>
      <c r="AS445" s="5"/>
      <c r="AW445" s="5"/>
      <c r="BA445" s="5"/>
    </row>
    <row r="446" s="1" customFormat="1" ht="30" customHeight="1" spans="1:53">
      <c r="A446" s="2"/>
      <c r="K446" s="3"/>
      <c r="L446" s="3"/>
      <c r="M446" s="3"/>
      <c r="R446" s="4"/>
      <c r="U446" s="5"/>
      <c r="W446" s="4"/>
      <c r="Z446" s="5"/>
      <c r="AB446" s="4"/>
      <c r="AE446" s="5"/>
      <c r="AG446" s="4"/>
      <c r="AK446" s="5"/>
      <c r="AO446" s="5"/>
      <c r="AS446" s="5"/>
      <c r="AW446" s="5"/>
      <c r="BA446" s="5"/>
    </row>
    <row r="447" s="1" customFormat="1" ht="30" customHeight="1" spans="1:53">
      <c r="A447" s="2"/>
      <c r="K447" s="3"/>
      <c r="L447" s="3"/>
      <c r="M447" s="3"/>
      <c r="R447" s="4"/>
      <c r="U447" s="5"/>
      <c r="W447" s="4"/>
      <c r="Z447" s="5"/>
      <c r="AB447" s="4"/>
      <c r="AE447" s="5"/>
      <c r="AG447" s="4"/>
      <c r="AK447" s="5"/>
      <c r="AO447" s="5"/>
      <c r="AS447" s="5"/>
      <c r="AW447" s="5"/>
      <c r="BA447" s="5"/>
    </row>
    <row r="448" s="1" customFormat="1" ht="30" customHeight="1" spans="1:53">
      <c r="A448" s="2"/>
      <c r="K448" s="3"/>
      <c r="L448" s="3"/>
      <c r="M448" s="3"/>
      <c r="R448" s="4"/>
      <c r="U448" s="5"/>
      <c r="W448" s="4"/>
      <c r="Z448" s="5"/>
      <c r="AB448" s="4"/>
      <c r="AE448" s="5"/>
      <c r="AG448" s="4"/>
      <c r="AK448" s="5"/>
      <c r="AO448" s="5"/>
      <c r="AS448" s="5"/>
      <c r="AW448" s="5"/>
      <c r="BA448" s="5"/>
    </row>
    <row r="449" s="1" customFormat="1" ht="30" customHeight="1" spans="1:53">
      <c r="A449" s="2"/>
      <c r="K449" s="3"/>
      <c r="L449" s="3"/>
      <c r="M449" s="3"/>
      <c r="R449" s="4"/>
      <c r="U449" s="5"/>
      <c r="W449" s="4"/>
      <c r="Z449" s="5"/>
      <c r="AB449" s="4"/>
      <c r="AE449" s="5"/>
      <c r="AG449" s="4"/>
      <c r="AK449" s="5"/>
      <c r="AO449" s="5"/>
      <c r="AS449" s="5"/>
      <c r="AW449" s="5"/>
      <c r="BA449" s="5"/>
    </row>
    <row r="450" s="1" customFormat="1" ht="30" customHeight="1" spans="1:53">
      <c r="A450" s="2"/>
      <c r="K450" s="3"/>
      <c r="L450" s="3"/>
      <c r="M450" s="3"/>
      <c r="R450" s="4"/>
      <c r="U450" s="5"/>
      <c r="W450" s="4"/>
      <c r="Z450" s="5"/>
      <c r="AB450" s="4"/>
      <c r="AE450" s="5"/>
      <c r="AG450" s="4"/>
      <c r="AK450" s="5"/>
      <c r="AO450" s="5"/>
      <c r="AS450" s="5"/>
      <c r="AW450" s="5"/>
      <c r="BA450" s="5"/>
    </row>
    <row r="451" s="1" customFormat="1" ht="30" customHeight="1" spans="1:53">
      <c r="A451" s="2"/>
      <c r="K451" s="3"/>
      <c r="L451" s="3"/>
      <c r="M451" s="3"/>
      <c r="R451" s="4"/>
      <c r="U451" s="5"/>
      <c r="W451" s="4"/>
      <c r="Z451" s="5"/>
      <c r="AB451" s="4"/>
      <c r="AE451" s="5"/>
      <c r="AG451" s="4"/>
      <c r="AK451" s="5"/>
      <c r="AO451" s="5"/>
      <c r="AS451" s="5"/>
      <c r="AW451" s="5"/>
      <c r="BA451" s="5"/>
    </row>
    <row r="452" s="1" customFormat="1" ht="30" customHeight="1" spans="1:53">
      <c r="A452" s="2"/>
      <c r="K452" s="3"/>
      <c r="L452" s="3"/>
      <c r="M452" s="3"/>
      <c r="R452" s="4"/>
      <c r="U452" s="5"/>
      <c r="W452" s="4"/>
      <c r="Z452" s="5"/>
      <c r="AB452" s="4"/>
      <c r="AE452" s="5"/>
      <c r="AG452" s="4"/>
      <c r="AK452" s="5"/>
      <c r="AO452" s="5"/>
      <c r="AS452" s="5"/>
      <c r="AW452" s="5"/>
      <c r="BA452" s="5"/>
    </row>
    <row r="453" s="1" customFormat="1" ht="30" customHeight="1" spans="1:53">
      <c r="A453" s="2"/>
      <c r="K453" s="3"/>
      <c r="L453" s="3"/>
      <c r="M453" s="3"/>
      <c r="R453" s="4"/>
      <c r="U453" s="5"/>
      <c r="W453" s="4"/>
      <c r="Z453" s="5"/>
      <c r="AB453" s="4"/>
      <c r="AE453" s="5"/>
      <c r="AG453" s="4"/>
      <c r="AK453" s="5"/>
      <c r="AO453" s="5"/>
      <c r="AS453" s="5"/>
      <c r="AW453" s="5"/>
      <c r="BA453" s="5"/>
    </row>
    <row r="454" s="1" customFormat="1" ht="30" customHeight="1" spans="1:53">
      <c r="A454" s="2"/>
      <c r="K454" s="3"/>
      <c r="L454" s="3"/>
      <c r="M454" s="3"/>
      <c r="R454" s="4"/>
      <c r="U454" s="5"/>
      <c r="W454" s="4"/>
      <c r="Z454" s="5"/>
      <c r="AB454" s="4"/>
      <c r="AE454" s="5"/>
      <c r="AG454" s="4"/>
      <c r="AK454" s="5"/>
      <c r="AO454" s="5"/>
      <c r="AS454" s="5"/>
      <c r="AW454" s="5"/>
      <c r="BA454" s="5"/>
    </row>
    <row r="455" s="1" customFormat="1" ht="30" customHeight="1" spans="1:53">
      <c r="A455" s="2"/>
      <c r="K455" s="3"/>
      <c r="L455" s="3"/>
      <c r="M455" s="3"/>
      <c r="R455" s="4"/>
      <c r="U455" s="5"/>
      <c r="W455" s="4"/>
      <c r="Z455" s="5"/>
      <c r="AB455" s="4"/>
      <c r="AE455" s="5"/>
      <c r="AG455" s="4"/>
      <c r="AK455" s="5"/>
      <c r="AO455" s="5"/>
      <c r="AS455" s="5"/>
      <c r="AW455" s="5"/>
      <c r="BA455" s="5"/>
    </row>
    <row r="456" s="1" customFormat="1" ht="30" customHeight="1" spans="1:53">
      <c r="A456" s="2"/>
      <c r="K456" s="3"/>
      <c r="L456" s="3"/>
      <c r="M456" s="3"/>
      <c r="R456" s="4"/>
      <c r="U456" s="5"/>
      <c r="W456" s="4"/>
      <c r="Z456" s="5"/>
      <c r="AB456" s="4"/>
      <c r="AE456" s="5"/>
      <c r="AG456" s="4"/>
      <c r="AK456" s="5"/>
      <c r="AO456" s="5"/>
      <c r="AS456" s="5"/>
      <c r="AW456" s="5"/>
      <c r="BA456" s="5"/>
    </row>
    <row r="457" s="1" customFormat="1" ht="30" customHeight="1" spans="1:53">
      <c r="A457" s="2"/>
      <c r="K457" s="3"/>
      <c r="L457" s="3"/>
      <c r="M457" s="3"/>
      <c r="R457" s="4"/>
      <c r="U457" s="5"/>
      <c r="W457" s="4"/>
      <c r="Z457" s="5"/>
      <c r="AB457" s="4"/>
      <c r="AE457" s="5"/>
      <c r="AG457" s="4"/>
      <c r="AK457" s="5"/>
      <c r="AO457" s="5"/>
      <c r="AS457" s="5"/>
      <c r="AW457" s="5"/>
      <c r="BA457" s="5"/>
    </row>
    <row r="458" s="1" customFormat="1" ht="30" customHeight="1" spans="1:53">
      <c r="A458" s="2"/>
      <c r="K458" s="3"/>
      <c r="L458" s="3"/>
      <c r="M458" s="3"/>
      <c r="R458" s="4"/>
      <c r="U458" s="5"/>
      <c r="W458" s="4"/>
      <c r="Z458" s="5"/>
      <c r="AB458" s="4"/>
      <c r="AE458" s="5"/>
      <c r="AG458" s="4"/>
      <c r="AK458" s="5"/>
      <c r="AO458" s="5"/>
      <c r="AS458" s="5"/>
      <c r="AW458" s="5"/>
      <c r="BA458" s="5"/>
    </row>
    <row r="459" s="1" customFormat="1" ht="30" customHeight="1" spans="1:53">
      <c r="A459" s="2"/>
      <c r="K459" s="3"/>
      <c r="L459" s="3"/>
      <c r="M459" s="3"/>
      <c r="R459" s="4"/>
      <c r="U459" s="5"/>
      <c r="W459" s="4"/>
      <c r="Z459" s="5"/>
      <c r="AB459" s="4"/>
      <c r="AE459" s="5"/>
      <c r="AG459" s="4"/>
      <c r="AK459" s="5"/>
      <c r="AO459" s="5"/>
      <c r="AS459" s="5"/>
      <c r="AW459" s="5"/>
      <c r="BA459" s="5"/>
    </row>
    <row r="460" s="1" customFormat="1" ht="30" customHeight="1" spans="1:53">
      <c r="A460" s="2"/>
      <c r="K460" s="3"/>
      <c r="L460" s="3"/>
      <c r="M460" s="3"/>
      <c r="R460" s="4"/>
      <c r="U460" s="5"/>
      <c r="W460" s="4"/>
      <c r="Z460" s="5"/>
      <c r="AB460" s="4"/>
      <c r="AE460" s="5"/>
      <c r="AG460" s="4"/>
      <c r="AK460" s="5"/>
      <c r="AO460" s="5"/>
      <c r="AS460" s="5"/>
      <c r="AW460" s="5"/>
      <c r="BA460" s="5"/>
    </row>
    <row r="461" s="1" customFormat="1" ht="30" customHeight="1" spans="1:53">
      <c r="A461" s="2"/>
      <c r="K461" s="3"/>
      <c r="L461" s="3"/>
      <c r="M461" s="3"/>
      <c r="R461" s="4"/>
      <c r="U461" s="5"/>
      <c r="W461" s="4"/>
      <c r="Z461" s="5"/>
      <c r="AB461" s="4"/>
      <c r="AE461" s="5"/>
      <c r="AG461" s="4"/>
      <c r="AK461" s="5"/>
      <c r="AO461" s="5"/>
      <c r="AS461" s="5"/>
      <c r="AW461" s="5"/>
      <c r="BA461" s="5"/>
    </row>
    <row r="462" s="1" customFormat="1" ht="30" customHeight="1" spans="1:53">
      <c r="A462" s="2"/>
      <c r="K462" s="3"/>
      <c r="L462" s="3"/>
      <c r="M462" s="3"/>
      <c r="R462" s="4"/>
      <c r="U462" s="5"/>
      <c r="W462" s="4"/>
      <c r="Z462" s="5"/>
      <c r="AB462" s="4"/>
      <c r="AE462" s="5"/>
      <c r="AG462" s="4"/>
      <c r="AK462" s="5"/>
      <c r="AO462" s="5"/>
      <c r="AS462" s="5"/>
      <c r="AW462" s="5"/>
      <c r="BA462" s="5"/>
    </row>
    <row r="463" s="1" customFormat="1" ht="30" customHeight="1" spans="1:53">
      <c r="A463" s="2"/>
      <c r="K463" s="3"/>
      <c r="L463" s="3"/>
      <c r="M463" s="3"/>
      <c r="R463" s="4"/>
      <c r="U463" s="5"/>
      <c r="W463" s="4"/>
      <c r="Z463" s="5"/>
      <c r="AB463" s="4"/>
      <c r="AE463" s="5"/>
      <c r="AG463" s="4"/>
      <c r="AK463" s="5"/>
      <c r="AO463" s="5"/>
      <c r="AS463" s="5"/>
      <c r="AW463" s="5"/>
      <c r="BA463" s="5"/>
    </row>
    <row r="464" s="1" customFormat="1" ht="30" customHeight="1" spans="1:53">
      <c r="A464" s="2"/>
      <c r="K464" s="3"/>
      <c r="L464" s="3"/>
      <c r="M464" s="3"/>
      <c r="R464" s="4"/>
      <c r="U464" s="5"/>
      <c r="W464" s="4"/>
      <c r="Z464" s="5"/>
      <c r="AB464" s="4"/>
      <c r="AE464" s="5"/>
      <c r="AG464" s="4"/>
      <c r="AK464" s="5"/>
      <c r="AO464" s="5"/>
      <c r="AS464" s="5"/>
      <c r="AW464" s="5"/>
      <c r="BA464" s="5"/>
    </row>
    <row r="465" s="1" customFormat="1" ht="30" customHeight="1" spans="1:53">
      <c r="A465" s="2"/>
      <c r="K465" s="3"/>
      <c r="L465" s="3"/>
      <c r="M465" s="3"/>
      <c r="R465" s="4"/>
      <c r="U465" s="5"/>
      <c r="W465" s="4"/>
      <c r="Z465" s="5"/>
      <c r="AB465" s="4"/>
      <c r="AE465" s="5"/>
      <c r="AG465" s="4"/>
      <c r="AK465" s="5"/>
      <c r="AO465" s="5"/>
      <c r="AS465" s="5"/>
      <c r="AW465" s="5"/>
      <c r="BA465" s="5"/>
    </row>
    <row r="466" s="1" customFormat="1" ht="30" customHeight="1" spans="1:53">
      <c r="A466" s="2"/>
      <c r="K466" s="3"/>
      <c r="L466" s="3"/>
      <c r="M466" s="3"/>
      <c r="R466" s="4"/>
      <c r="U466" s="5"/>
      <c r="W466" s="4"/>
      <c r="Z466" s="5"/>
      <c r="AB466" s="4"/>
      <c r="AE466" s="5"/>
      <c r="AG466" s="4"/>
      <c r="AK466" s="5"/>
      <c r="AO466" s="5"/>
      <c r="AS466" s="5"/>
      <c r="AW466" s="5"/>
      <c r="BA466" s="5"/>
    </row>
    <row r="467" s="1" customFormat="1" ht="30" customHeight="1" spans="1:53">
      <c r="A467" s="2"/>
      <c r="K467" s="3"/>
      <c r="L467" s="3"/>
      <c r="M467" s="3"/>
      <c r="R467" s="4"/>
      <c r="U467" s="5"/>
      <c r="W467" s="4"/>
      <c r="Z467" s="5"/>
      <c r="AB467" s="4"/>
      <c r="AE467" s="5"/>
      <c r="AG467" s="4"/>
      <c r="AK467" s="5"/>
      <c r="AO467" s="5"/>
      <c r="AS467" s="5"/>
      <c r="AW467" s="5"/>
      <c r="BA467" s="5"/>
    </row>
    <row r="468" s="1" customFormat="1" ht="30" customHeight="1" spans="1:53">
      <c r="A468" s="2"/>
      <c r="K468" s="3"/>
      <c r="L468" s="3"/>
      <c r="M468" s="3"/>
      <c r="R468" s="4"/>
      <c r="U468" s="5"/>
      <c r="W468" s="4"/>
      <c r="Z468" s="5"/>
      <c r="AB468" s="4"/>
      <c r="AE468" s="5"/>
      <c r="AG468" s="4"/>
      <c r="AK468" s="5"/>
      <c r="AO468" s="5"/>
      <c r="AS468" s="5"/>
      <c r="AW468" s="5"/>
      <c r="BA468" s="5"/>
    </row>
    <row r="469" s="1" customFormat="1" ht="30" customHeight="1" spans="1:53">
      <c r="A469" s="2"/>
      <c r="K469" s="3"/>
      <c r="L469" s="3"/>
      <c r="M469" s="3"/>
      <c r="R469" s="4"/>
      <c r="U469" s="5"/>
      <c r="W469" s="4"/>
      <c r="Z469" s="5"/>
      <c r="AB469" s="4"/>
      <c r="AE469" s="5"/>
      <c r="AG469" s="4"/>
      <c r="AK469" s="5"/>
      <c r="AO469" s="5"/>
      <c r="AS469" s="5"/>
      <c r="AW469" s="5"/>
      <c r="BA469" s="5"/>
    </row>
    <row r="470" s="1" customFormat="1" ht="30" customHeight="1" spans="1:53">
      <c r="A470" s="2"/>
      <c r="K470" s="3"/>
      <c r="L470" s="3"/>
      <c r="M470" s="3"/>
      <c r="R470" s="4"/>
      <c r="U470" s="5"/>
      <c r="W470" s="4"/>
      <c r="Z470" s="5"/>
      <c r="AB470" s="4"/>
      <c r="AE470" s="5"/>
      <c r="AG470" s="4"/>
      <c r="AK470" s="5"/>
      <c r="AO470" s="5"/>
      <c r="AS470" s="5"/>
      <c r="AW470" s="5"/>
      <c r="BA470" s="5"/>
    </row>
    <row r="471" s="1" customFormat="1" ht="30" customHeight="1" spans="1:53">
      <c r="A471" s="2"/>
      <c r="K471" s="3"/>
      <c r="L471" s="3"/>
      <c r="M471" s="3"/>
      <c r="R471" s="4"/>
      <c r="U471" s="5"/>
      <c r="W471" s="4"/>
      <c r="Z471" s="5"/>
      <c r="AB471" s="4"/>
      <c r="AE471" s="5"/>
      <c r="AG471" s="4"/>
      <c r="AK471" s="5"/>
      <c r="AO471" s="5"/>
      <c r="AS471" s="5"/>
      <c r="AW471" s="5"/>
      <c r="BA471" s="5"/>
    </row>
    <row r="472" s="1" customFormat="1" ht="30" customHeight="1" spans="1:53">
      <c r="A472" s="2"/>
      <c r="K472" s="3"/>
      <c r="L472" s="3"/>
      <c r="M472" s="3"/>
      <c r="R472" s="4"/>
      <c r="U472" s="5"/>
      <c r="W472" s="4"/>
      <c r="Z472" s="5"/>
      <c r="AB472" s="4"/>
      <c r="AE472" s="5"/>
      <c r="AG472" s="4"/>
      <c r="AK472" s="5"/>
      <c r="AO472" s="5"/>
      <c r="AS472" s="5"/>
      <c r="AW472" s="5"/>
      <c r="BA472" s="5"/>
    </row>
    <row r="473" s="1" customFormat="1" ht="30" customHeight="1" spans="1:53">
      <c r="A473" s="2"/>
      <c r="K473" s="3"/>
      <c r="L473" s="3"/>
      <c r="M473" s="3"/>
      <c r="R473" s="4"/>
      <c r="U473" s="5"/>
      <c r="W473" s="4"/>
      <c r="Z473" s="5"/>
      <c r="AB473" s="4"/>
      <c r="AE473" s="5"/>
      <c r="AG473" s="4"/>
      <c r="AK473" s="5"/>
      <c r="AO473" s="5"/>
      <c r="AS473" s="5"/>
      <c r="AW473" s="5"/>
      <c r="BA473" s="5"/>
    </row>
    <row r="474" s="1" customFormat="1" ht="30" customHeight="1" spans="1:53">
      <c r="A474" s="2"/>
      <c r="K474" s="3"/>
      <c r="L474" s="3"/>
      <c r="M474" s="3"/>
      <c r="R474" s="4"/>
      <c r="U474" s="5"/>
      <c r="W474" s="4"/>
      <c r="Z474" s="5"/>
      <c r="AB474" s="4"/>
      <c r="AE474" s="5"/>
      <c r="AG474" s="4"/>
      <c r="AK474" s="5"/>
      <c r="AO474" s="5"/>
      <c r="AS474" s="5"/>
      <c r="AW474" s="5"/>
      <c r="BA474" s="5"/>
    </row>
    <row r="475" s="1" customFormat="1" ht="30" customHeight="1" spans="1:53">
      <c r="A475" s="2"/>
      <c r="K475" s="3"/>
      <c r="L475" s="3"/>
      <c r="M475" s="3"/>
      <c r="R475" s="4"/>
      <c r="U475" s="5"/>
      <c r="W475" s="4"/>
      <c r="Z475" s="5"/>
      <c r="AB475" s="4"/>
      <c r="AE475" s="5"/>
      <c r="AG475" s="4"/>
      <c r="AK475" s="5"/>
      <c r="AO475" s="5"/>
      <c r="AS475" s="5"/>
      <c r="AW475" s="5"/>
      <c r="BA475" s="5"/>
    </row>
    <row r="476" s="1" customFormat="1" ht="30" customHeight="1" spans="1:53">
      <c r="A476" s="2"/>
      <c r="K476" s="3"/>
      <c r="L476" s="3"/>
      <c r="M476" s="3"/>
      <c r="R476" s="4"/>
      <c r="U476" s="5"/>
      <c r="W476" s="4"/>
      <c r="Z476" s="5"/>
      <c r="AB476" s="4"/>
      <c r="AE476" s="5"/>
      <c r="AG476" s="4"/>
      <c r="AK476" s="5"/>
      <c r="AO476" s="5"/>
      <c r="AS476" s="5"/>
      <c r="AW476" s="5"/>
      <c r="BA476" s="5"/>
    </row>
    <row r="477" s="1" customFormat="1" ht="30" customHeight="1" spans="1:53">
      <c r="A477" s="2"/>
      <c r="K477" s="3"/>
      <c r="L477" s="3"/>
      <c r="M477" s="3"/>
      <c r="R477" s="4"/>
      <c r="U477" s="5"/>
      <c r="W477" s="4"/>
      <c r="Z477" s="5"/>
      <c r="AB477" s="4"/>
      <c r="AE477" s="5"/>
      <c r="AG477" s="4"/>
      <c r="AK477" s="5"/>
      <c r="AO477" s="5"/>
      <c r="AS477" s="5"/>
      <c r="AW477" s="5"/>
      <c r="BA477" s="5"/>
    </row>
    <row r="478" s="1" customFormat="1" ht="30" customHeight="1" spans="1:53">
      <c r="A478" s="2"/>
      <c r="K478" s="3"/>
      <c r="L478" s="3"/>
      <c r="M478" s="3"/>
      <c r="R478" s="4"/>
      <c r="U478" s="5"/>
      <c r="W478" s="4"/>
      <c r="Z478" s="5"/>
      <c r="AB478" s="4"/>
      <c r="AE478" s="5"/>
      <c r="AG478" s="4"/>
      <c r="AK478" s="5"/>
      <c r="AO478" s="5"/>
      <c r="AS478" s="5"/>
      <c r="AW478" s="5"/>
      <c r="BA478" s="5"/>
    </row>
    <row r="479" s="1" customFormat="1" ht="30" customHeight="1" spans="1:53">
      <c r="A479" s="2"/>
      <c r="K479" s="3"/>
      <c r="L479" s="3"/>
      <c r="M479" s="3"/>
      <c r="R479" s="4"/>
      <c r="U479" s="5"/>
      <c r="W479" s="4"/>
      <c r="Z479" s="5"/>
      <c r="AB479" s="4"/>
      <c r="AE479" s="5"/>
      <c r="AG479" s="4"/>
      <c r="AK479" s="5"/>
      <c r="AO479" s="5"/>
      <c r="AS479" s="5"/>
      <c r="AW479" s="5"/>
      <c r="BA479" s="5"/>
    </row>
    <row r="480" s="1" customFormat="1" ht="30" customHeight="1" spans="1:53">
      <c r="A480" s="2"/>
      <c r="K480" s="3"/>
      <c r="L480" s="3"/>
      <c r="M480" s="3"/>
      <c r="R480" s="4"/>
      <c r="U480" s="5"/>
      <c r="W480" s="4"/>
      <c r="Z480" s="5"/>
      <c r="AB480" s="4"/>
      <c r="AE480" s="5"/>
      <c r="AG480" s="4"/>
      <c r="AK480" s="5"/>
      <c r="AO480" s="5"/>
      <c r="AS480" s="5"/>
      <c r="AW480" s="5"/>
      <c r="BA480" s="5"/>
    </row>
    <row r="481" s="1" customFormat="1" ht="30" customHeight="1" spans="1:53">
      <c r="A481" s="2"/>
      <c r="K481" s="3"/>
      <c r="L481" s="3"/>
      <c r="M481" s="3"/>
      <c r="R481" s="4"/>
      <c r="U481" s="5"/>
      <c r="W481" s="4"/>
      <c r="Z481" s="5"/>
      <c r="AB481" s="4"/>
      <c r="AE481" s="5"/>
      <c r="AG481" s="4"/>
      <c r="AK481" s="5"/>
      <c r="AO481" s="5"/>
      <c r="AS481" s="5"/>
      <c r="AW481" s="5"/>
      <c r="BA481" s="5"/>
    </row>
    <row r="482" s="1" customFormat="1" ht="30" customHeight="1" spans="1:53">
      <c r="A482" s="2"/>
      <c r="K482" s="3"/>
      <c r="L482" s="3"/>
      <c r="M482" s="3"/>
      <c r="R482" s="4"/>
      <c r="U482" s="5"/>
      <c r="W482" s="4"/>
      <c r="Z482" s="5"/>
      <c r="AB482" s="4"/>
      <c r="AE482" s="5"/>
      <c r="AG482" s="4"/>
      <c r="AK482" s="5"/>
      <c r="AO482" s="5"/>
      <c r="AS482" s="5"/>
      <c r="AW482" s="5"/>
      <c r="BA482" s="5"/>
    </row>
    <row r="483" s="1" customFormat="1" ht="30" customHeight="1" spans="1:53">
      <c r="A483" s="2"/>
      <c r="K483" s="3"/>
      <c r="L483" s="3"/>
      <c r="M483" s="3"/>
      <c r="R483" s="4"/>
      <c r="U483" s="5"/>
      <c r="W483" s="4"/>
      <c r="Z483" s="5"/>
      <c r="AB483" s="4"/>
      <c r="AE483" s="5"/>
      <c r="AG483" s="4"/>
      <c r="AK483" s="5"/>
      <c r="AO483" s="5"/>
      <c r="AS483" s="5"/>
      <c r="AW483" s="5"/>
      <c r="BA483" s="5"/>
    </row>
    <row r="484" s="1" customFormat="1" ht="30" customHeight="1" spans="1:53">
      <c r="A484" s="2"/>
      <c r="K484" s="3"/>
      <c r="L484" s="3"/>
      <c r="M484" s="3"/>
      <c r="R484" s="4"/>
      <c r="U484" s="5"/>
      <c r="W484" s="4"/>
      <c r="Z484" s="5"/>
      <c r="AB484" s="4"/>
      <c r="AE484" s="5"/>
      <c r="AG484" s="4"/>
      <c r="AK484" s="5"/>
      <c r="AO484" s="5"/>
      <c r="AS484" s="5"/>
      <c r="AW484" s="5"/>
      <c r="BA484" s="5"/>
    </row>
    <row r="485" s="1" customFormat="1" ht="30" customHeight="1" spans="1:53">
      <c r="A485" s="2"/>
      <c r="K485" s="3"/>
      <c r="L485" s="3"/>
      <c r="M485" s="3"/>
      <c r="R485" s="4"/>
      <c r="U485" s="5"/>
      <c r="W485" s="4"/>
      <c r="Z485" s="5"/>
      <c r="AB485" s="4"/>
      <c r="AE485" s="5"/>
      <c r="AG485" s="4"/>
      <c r="AK485" s="5"/>
      <c r="AO485" s="5"/>
      <c r="AS485" s="5"/>
      <c r="AW485" s="5"/>
      <c r="BA485" s="5"/>
    </row>
    <row r="486" s="1" customFormat="1" ht="30" customHeight="1" spans="1:53">
      <c r="A486" s="2"/>
      <c r="K486" s="3"/>
      <c r="L486" s="3"/>
      <c r="M486" s="3"/>
      <c r="R486" s="4"/>
      <c r="U486" s="5"/>
      <c r="W486" s="4"/>
      <c r="Z486" s="5"/>
      <c r="AB486" s="4"/>
      <c r="AE486" s="5"/>
      <c r="AG486" s="4"/>
      <c r="AK486" s="5"/>
      <c r="AO486" s="5"/>
      <c r="AS486" s="5"/>
      <c r="AW486" s="5"/>
      <c r="BA486" s="5"/>
    </row>
    <row r="487" s="1" customFormat="1" ht="30" customHeight="1" spans="1:53">
      <c r="A487" s="2"/>
      <c r="K487" s="3"/>
      <c r="L487" s="3"/>
      <c r="M487" s="3"/>
      <c r="R487" s="4"/>
      <c r="U487" s="5"/>
      <c r="W487" s="4"/>
      <c r="Z487" s="5"/>
      <c r="AB487" s="4"/>
      <c r="AE487" s="5"/>
      <c r="AG487" s="4"/>
      <c r="AK487" s="5"/>
      <c r="AO487" s="5"/>
      <c r="AS487" s="5"/>
      <c r="AW487" s="5"/>
      <c r="BA487" s="5"/>
    </row>
    <row r="488" s="1" customFormat="1" ht="30" customHeight="1" spans="1:53">
      <c r="A488" s="2"/>
      <c r="K488" s="3"/>
      <c r="L488" s="3"/>
      <c r="M488" s="3"/>
      <c r="R488" s="4"/>
      <c r="U488" s="5"/>
      <c r="W488" s="4"/>
      <c r="Z488" s="5"/>
      <c r="AB488" s="4"/>
      <c r="AE488" s="5"/>
      <c r="AG488" s="4"/>
      <c r="AK488" s="5"/>
      <c r="AO488" s="5"/>
      <c r="AS488" s="5"/>
      <c r="AW488" s="5"/>
      <c r="BA488" s="5"/>
    </row>
    <row r="489" s="1" customFormat="1" ht="30" customHeight="1" spans="1:53">
      <c r="A489" s="2"/>
      <c r="K489" s="3"/>
      <c r="L489" s="3"/>
      <c r="M489" s="3"/>
      <c r="R489" s="4"/>
      <c r="U489" s="5"/>
      <c r="W489" s="4"/>
      <c r="Z489" s="5"/>
      <c r="AB489" s="4"/>
      <c r="AE489" s="5"/>
      <c r="AG489" s="4"/>
      <c r="AK489" s="5"/>
      <c r="AO489" s="5"/>
      <c r="AS489" s="5"/>
      <c r="AW489" s="5"/>
      <c r="BA489" s="5"/>
    </row>
    <row r="490" s="1" customFormat="1" ht="30" customHeight="1" spans="1:53">
      <c r="A490" s="2"/>
      <c r="K490" s="3"/>
      <c r="L490" s="3"/>
      <c r="M490" s="3"/>
      <c r="R490" s="4"/>
      <c r="U490" s="5"/>
      <c r="W490" s="4"/>
      <c r="Z490" s="5"/>
      <c r="AB490" s="4"/>
      <c r="AE490" s="5"/>
      <c r="AG490" s="4"/>
      <c r="AK490" s="5"/>
      <c r="AO490" s="5"/>
      <c r="AS490" s="5"/>
      <c r="AW490" s="5"/>
      <c r="BA490" s="5"/>
    </row>
    <row r="491" s="1" customFormat="1" ht="30" customHeight="1" spans="1:53">
      <c r="A491" s="2"/>
      <c r="K491" s="3"/>
      <c r="L491" s="3"/>
      <c r="M491" s="3"/>
      <c r="R491" s="4"/>
      <c r="U491" s="5"/>
      <c r="W491" s="4"/>
      <c r="Z491" s="5"/>
      <c r="AB491" s="4"/>
      <c r="AE491" s="5"/>
      <c r="AG491" s="4"/>
      <c r="AK491" s="5"/>
      <c r="AO491" s="5"/>
      <c r="AS491" s="5"/>
      <c r="AW491" s="5"/>
      <c r="BA491" s="5"/>
    </row>
    <row r="492" s="1" customFormat="1" ht="30" customHeight="1" spans="1:53">
      <c r="A492" s="2"/>
      <c r="K492" s="3"/>
      <c r="L492" s="3"/>
      <c r="M492" s="3"/>
      <c r="R492" s="4"/>
      <c r="U492" s="5"/>
      <c r="W492" s="4"/>
      <c r="Z492" s="5"/>
      <c r="AB492" s="4"/>
      <c r="AE492" s="5"/>
      <c r="AG492" s="4"/>
      <c r="AK492" s="5"/>
      <c r="AO492" s="5"/>
      <c r="AS492" s="5"/>
      <c r="AW492" s="5"/>
      <c r="BA492" s="5"/>
    </row>
    <row r="493" s="1" customFormat="1" ht="30" customHeight="1" spans="1:53">
      <c r="A493" s="2"/>
      <c r="K493" s="3"/>
      <c r="L493" s="3"/>
      <c r="M493" s="3"/>
      <c r="R493" s="4"/>
      <c r="U493" s="5"/>
      <c r="W493" s="4"/>
      <c r="Z493" s="5"/>
      <c r="AB493" s="4"/>
      <c r="AE493" s="5"/>
      <c r="AG493" s="4"/>
      <c r="AK493" s="5"/>
      <c r="AO493" s="5"/>
      <c r="AS493" s="5"/>
      <c r="AW493" s="5"/>
      <c r="BA493" s="5"/>
    </row>
    <row r="494" s="1" customFormat="1" ht="30" customHeight="1" spans="1:53">
      <c r="A494" s="2"/>
      <c r="K494" s="3"/>
      <c r="L494" s="3"/>
      <c r="M494" s="3"/>
      <c r="R494" s="4"/>
      <c r="U494" s="5"/>
      <c r="W494" s="4"/>
      <c r="Z494" s="5"/>
      <c r="AB494" s="4"/>
      <c r="AE494" s="5"/>
      <c r="AG494" s="4"/>
      <c r="AK494" s="5"/>
      <c r="AO494" s="5"/>
      <c r="AS494" s="5"/>
      <c r="AW494" s="5"/>
      <c r="BA494" s="5"/>
    </row>
    <row r="495" s="1" customFormat="1" ht="30" customHeight="1" spans="1:53">
      <c r="A495" s="2"/>
      <c r="K495" s="3"/>
      <c r="L495" s="3"/>
      <c r="M495" s="3"/>
      <c r="R495" s="4"/>
      <c r="U495" s="5"/>
      <c r="W495" s="4"/>
      <c r="Z495" s="5"/>
      <c r="AB495" s="4"/>
      <c r="AE495" s="5"/>
      <c r="AG495" s="4"/>
      <c r="AK495" s="5"/>
      <c r="AO495" s="5"/>
      <c r="AS495" s="5"/>
      <c r="AW495" s="5"/>
      <c r="BA495" s="5"/>
    </row>
    <row r="496" s="1" customFormat="1" ht="30" customHeight="1" spans="1:53">
      <c r="A496" s="2"/>
      <c r="K496" s="3"/>
      <c r="L496" s="3"/>
      <c r="M496" s="3"/>
      <c r="R496" s="4"/>
      <c r="U496" s="5"/>
      <c r="W496" s="4"/>
      <c r="Z496" s="5"/>
      <c r="AB496" s="4"/>
      <c r="AE496" s="5"/>
      <c r="AG496" s="4"/>
      <c r="AK496" s="5"/>
      <c r="AO496" s="5"/>
      <c r="AS496" s="5"/>
      <c r="AW496" s="5"/>
      <c r="BA496" s="5"/>
    </row>
    <row r="497" s="1" customFormat="1" ht="30" customHeight="1" spans="1:53">
      <c r="A497" s="2"/>
      <c r="K497" s="3"/>
      <c r="L497" s="3"/>
      <c r="M497" s="3"/>
      <c r="R497" s="4"/>
      <c r="U497" s="5"/>
      <c r="W497" s="4"/>
      <c r="Z497" s="5"/>
      <c r="AB497" s="4"/>
      <c r="AE497" s="5"/>
      <c r="AG497" s="4"/>
      <c r="AK497" s="5"/>
      <c r="AO497" s="5"/>
      <c r="AS497" s="5"/>
      <c r="AW497" s="5"/>
      <c r="BA497" s="5"/>
    </row>
    <row r="498" s="1" customFormat="1" ht="30" customHeight="1" spans="1:53">
      <c r="A498" s="2"/>
      <c r="K498" s="3"/>
      <c r="L498" s="3"/>
      <c r="M498" s="3"/>
      <c r="R498" s="4"/>
      <c r="U498" s="5"/>
      <c r="W498" s="4"/>
      <c r="Z498" s="5"/>
      <c r="AB498" s="4"/>
      <c r="AE498" s="5"/>
      <c r="AG498" s="4"/>
      <c r="AK498" s="5"/>
      <c r="AO498" s="5"/>
      <c r="AS498" s="5"/>
      <c r="AW498" s="5"/>
      <c r="BA498" s="5"/>
    </row>
    <row r="499" s="1" customFormat="1" ht="30" customHeight="1" spans="1:53">
      <c r="A499" s="2"/>
      <c r="K499" s="3"/>
      <c r="L499" s="3"/>
      <c r="M499" s="3"/>
      <c r="R499" s="4"/>
      <c r="U499" s="5"/>
      <c r="W499" s="4"/>
      <c r="Z499" s="5"/>
      <c r="AB499" s="4"/>
      <c r="AE499" s="5"/>
      <c r="AG499" s="4"/>
      <c r="AK499" s="5"/>
      <c r="AO499" s="5"/>
      <c r="AS499" s="5"/>
      <c r="AW499" s="5"/>
      <c r="BA499" s="5"/>
    </row>
    <row r="500" s="1" customFormat="1" ht="30" customHeight="1" spans="1:53">
      <c r="A500" s="2"/>
      <c r="K500" s="3"/>
      <c r="L500" s="3"/>
      <c r="M500" s="3"/>
      <c r="R500" s="4"/>
      <c r="U500" s="5"/>
      <c r="W500" s="4"/>
      <c r="Z500" s="5"/>
      <c r="AB500" s="4"/>
      <c r="AE500" s="5"/>
      <c r="AG500" s="4"/>
      <c r="AK500" s="5"/>
      <c r="AO500" s="5"/>
      <c r="AS500" s="5"/>
      <c r="AW500" s="5"/>
      <c r="BA500" s="5"/>
    </row>
    <row r="501" s="1" customFormat="1" ht="30" customHeight="1" spans="1:53">
      <c r="A501" s="2"/>
      <c r="K501" s="3"/>
      <c r="L501" s="3"/>
      <c r="M501" s="3"/>
      <c r="R501" s="4"/>
      <c r="U501" s="5"/>
      <c r="W501" s="4"/>
      <c r="Z501" s="5"/>
      <c r="AB501" s="4"/>
      <c r="AE501" s="5"/>
      <c r="AG501" s="4"/>
      <c r="AK501" s="5"/>
      <c r="AO501" s="5"/>
      <c r="AS501" s="5"/>
      <c r="AW501" s="5"/>
      <c r="BA501" s="5"/>
    </row>
    <row r="502" s="1" customFormat="1" ht="30" customHeight="1" spans="1:53">
      <c r="A502" s="2"/>
      <c r="K502" s="3"/>
      <c r="L502" s="3"/>
      <c r="M502" s="3"/>
      <c r="R502" s="4"/>
      <c r="U502" s="5"/>
      <c r="W502" s="4"/>
      <c r="Z502" s="5"/>
      <c r="AB502" s="4"/>
      <c r="AE502" s="5"/>
      <c r="AG502" s="4"/>
      <c r="AK502" s="5"/>
      <c r="AO502" s="5"/>
      <c r="AS502" s="5"/>
      <c r="AW502" s="5"/>
      <c r="BA502" s="5"/>
    </row>
    <row r="503" s="1" customFormat="1" ht="30" customHeight="1" spans="1:53">
      <c r="A503" s="2"/>
      <c r="K503" s="3"/>
      <c r="L503" s="3"/>
      <c r="M503" s="3"/>
      <c r="R503" s="4"/>
      <c r="U503" s="5"/>
      <c r="W503" s="4"/>
      <c r="Z503" s="5"/>
      <c r="AB503" s="4"/>
      <c r="AE503" s="5"/>
      <c r="AG503" s="4"/>
      <c r="AK503" s="5"/>
      <c r="AO503" s="5"/>
      <c r="AS503" s="5"/>
      <c r="AW503" s="5"/>
      <c r="BA503" s="5"/>
    </row>
    <row r="504" s="1" customFormat="1" ht="30" customHeight="1" spans="1:53">
      <c r="A504" s="2"/>
      <c r="K504" s="3"/>
      <c r="L504" s="3"/>
      <c r="M504" s="3"/>
      <c r="R504" s="4"/>
      <c r="U504" s="5"/>
      <c r="W504" s="4"/>
      <c r="Z504" s="5"/>
      <c r="AB504" s="4"/>
      <c r="AE504" s="5"/>
      <c r="AG504" s="4"/>
      <c r="AK504" s="5"/>
      <c r="AO504" s="5"/>
      <c r="AS504" s="5"/>
      <c r="AW504" s="5"/>
      <c r="BA504" s="5"/>
    </row>
    <row r="505" s="1" customFormat="1" ht="30" customHeight="1" spans="1:53">
      <c r="A505" s="2"/>
      <c r="K505" s="3"/>
      <c r="L505" s="3"/>
      <c r="M505" s="3"/>
      <c r="R505" s="4"/>
      <c r="U505" s="5"/>
      <c r="W505" s="4"/>
      <c r="Z505" s="5"/>
      <c r="AB505" s="4"/>
      <c r="AE505" s="5"/>
      <c r="AG505" s="4"/>
      <c r="AK505" s="5"/>
      <c r="AO505" s="5"/>
      <c r="AS505" s="5"/>
      <c r="AW505" s="5"/>
      <c r="BA505" s="5"/>
    </row>
    <row r="506" s="1" customFormat="1" ht="30" customHeight="1" spans="1:53">
      <c r="A506" s="2"/>
      <c r="K506" s="3"/>
      <c r="L506" s="3"/>
      <c r="M506" s="3"/>
      <c r="R506" s="4"/>
      <c r="U506" s="5"/>
      <c r="W506" s="4"/>
      <c r="Z506" s="5"/>
      <c r="AB506" s="4"/>
      <c r="AE506" s="5"/>
      <c r="AG506" s="4"/>
      <c r="AK506" s="5"/>
      <c r="AO506" s="5"/>
      <c r="AS506" s="5"/>
      <c r="AW506" s="5"/>
      <c r="BA506" s="5"/>
    </row>
    <row r="507" s="1" customFormat="1" ht="30" customHeight="1" spans="1:53">
      <c r="A507" s="2"/>
      <c r="K507" s="3"/>
      <c r="L507" s="3"/>
      <c r="M507" s="3"/>
      <c r="R507" s="4"/>
      <c r="U507" s="5"/>
      <c r="W507" s="4"/>
      <c r="Z507" s="5"/>
      <c r="AB507" s="4"/>
      <c r="AE507" s="5"/>
      <c r="AG507" s="4"/>
      <c r="AK507" s="5"/>
      <c r="AO507" s="5"/>
      <c r="AS507" s="5"/>
      <c r="AW507" s="5"/>
      <c r="BA507" s="5"/>
    </row>
    <row r="508" s="1" customFormat="1" ht="30" customHeight="1" spans="1:53">
      <c r="A508" s="2"/>
      <c r="K508" s="3"/>
      <c r="L508" s="3"/>
      <c r="M508" s="3"/>
      <c r="R508" s="4"/>
      <c r="U508" s="5"/>
      <c r="W508" s="4"/>
      <c r="Z508" s="5"/>
      <c r="AB508" s="4"/>
      <c r="AE508" s="5"/>
      <c r="AG508" s="4"/>
      <c r="AK508" s="5"/>
      <c r="AO508" s="5"/>
      <c r="AS508" s="5"/>
      <c r="AW508" s="5"/>
      <c r="BA508" s="5"/>
    </row>
    <row r="509" s="1" customFormat="1" ht="30" customHeight="1" spans="1:53">
      <c r="A509" s="2"/>
      <c r="K509" s="3"/>
      <c r="L509" s="3"/>
      <c r="M509" s="3"/>
      <c r="R509" s="4"/>
      <c r="U509" s="5"/>
      <c r="W509" s="4"/>
      <c r="Z509" s="5"/>
      <c r="AB509" s="4"/>
      <c r="AE509" s="5"/>
      <c r="AG509" s="4"/>
      <c r="AK509" s="5"/>
      <c r="AO509" s="5"/>
      <c r="AS509" s="5"/>
      <c r="AW509" s="5"/>
      <c r="BA509" s="5"/>
    </row>
    <row r="510" s="1" customFormat="1" ht="30" customHeight="1" spans="1:53">
      <c r="A510" s="2"/>
      <c r="K510" s="3"/>
      <c r="L510" s="3"/>
      <c r="M510" s="3"/>
      <c r="R510" s="4"/>
      <c r="U510" s="5"/>
      <c r="W510" s="4"/>
      <c r="Z510" s="5"/>
      <c r="AB510" s="4"/>
      <c r="AE510" s="5"/>
      <c r="AG510" s="4"/>
      <c r="AK510" s="5"/>
      <c r="AO510" s="5"/>
      <c r="AS510" s="5"/>
      <c r="AW510" s="5"/>
      <c r="BA510" s="5"/>
    </row>
    <row r="511" s="1" customFormat="1" ht="30" customHeight="1" spans="1:53">
      <c r="A511" s="2"/>
      <c r="K511" s="3"/>
      <c r="L511" s="3"/>
      <c r="M511" s="3"/>
      <c r="R511" s="4"/>
      <c r="U511" s="5"/>
      <c r="W511" s="4"/>
      <c r="Z511" s="5"/>
      <c r="AB511" s="4"/>
      <c r="AE511" s="5"/>
      <c r="AG511" s="4"/>
      <c r="AK511" s="5"/>
      <c r="AO511" s="5"/>
      <c r="AS511" s="5"/>
      <c r="AW511" s="5"/>
      <c r="BA511" s="5"/>
    </row>
    <row r="512" s="1" customFormat="1" ht="30" customHeight="1" spans="1:53">
      <c r="A512" s="2"/>
      <c r="K512" s="3"/>
      <c r="L512" s="3"/>
      <c r="M512" s="3"/>
      <c r="R512" s="4"/>
      <c r="U512" s="5"/>
      <c r="W512" s="4"/>
      <c r="Z512" s="5"/>
      <c r="AB512" s="4"/>
      <c r="AE512" s="5"/>
      <c r="AG512" s="4"/>
      <c r="AK512" s="5"/>
      <c r="AO512" s="5"/>
      <c r="AS512" s="5"/>
      <c r="AW512" s="5"/>
      <c r="BA512" s="5"/>
    </row>
    <row r="513" s="1" customFormat="1" ht="30" customHeight="1" spans="1:53">
      <c r="A513" s="2"/>
      <c r="K513" s="3"/>
      <c r="L513" s="3"/>
      <c r="M513" s="3"/>
      <c r="R513" s="4"/>
      <c r="U513" s="5"/>
      <c r="W513" s="4"/>
      <c r="Z513" s="5"/>
      <c r="AB513" s="4"/>
      <c r="AE513" s="5"/>
      <c r="AG513" s="4"/>
      <c r="AK513" s="5"/>
      <c r="AO513" s="5"/>
      <c r="AS513" s="5"/>
      <c r="AW513" s="5"/>
      <c r="BA513" s="5"/>
    </row>
    <row r="514" s="1" customFormat="1" ht="30" customHeight="1" spans="1:53">
      <c r="A514" s="2"/>
      <c r="K514" s="3"/>
      <c r="L514" s="3"/>
      <c r="M514" s="3"/>
      <c r="R514" s="4"/>
      <c r="U514" s="5"/>
      <c r="W514" s="4"/>
      <c r="Z514" s="5"/>
      <c r="AB514" s="4"/>
      <c r="AE514" s="5"/>
      <c r="AG514" s="4"/>
      <c r="AK514" s="5"/>
      <c r="AO514" s="5"/>
      <c r="AS514" s="5"/>
      <c r="AW514" s="5"/>
      <c r="BA514" s="5"/>
    </row>
    <row r="515" s="1" customFormat="1" ht="30" customHeight="1" spans="1:53">
      <c r="A515" s="2"/>
      <c r="K515" s="3"/>
      <c r="L515" s="3"/>
      <c r="M515" s="3"/>
      <c r="R515" s="4"/>
      <c r="U515" s="5"/>
      <c r="W515" s="4"/>
      <c r="Z515" s="5"/>
      <c r="AB515" s="4"/>
      <c r="AE515" s="5"/>
      <c r="AG515" s="4"/>
      <c r="AK515" s="5"/>
      <c r="AO515" s="5"/>
      <c r="AS515" s="5"/>
      <c r="AW515" s="5"/>
      <c r="BA515" s="5"/>
    </row>
    <row r="516" s="1" customFormat="1" ht="30" customHeight="1" spans="1:53">
      <c r="A516" s="2"/>
      <c r="K516" s="3"/>
      <c r="L516" s="3"/>
      <c r="M516" s="3"/>
      <c r="R516" s="4"/>
      <c r="U516" s="5"/>
      <c r="W516" s="4"/>
      <c r="Z516" s="5"/>
      <c r="AB516" s="4"/>
      <c r="AE516" s="5"/>
      <c r="AG516" s="4"/>
      <c r="AK516" s="5"/>
      <c r="AO516" s="5"/>
      <c r="AS516" s="5"/>
      <c r="AW516" s="5"/>
      <c r="BA516" s="5"/>
    </row>
    <row r="517" s="1" customFormat="1" ht="30" customHeight="1" spans="1:53">
      <c r="A517" s="2"/>
      <c r="K517" s="3"/>
      <c r="L517" s="3"/>
      <c r="M517" s="3"/>
      <c r="R517" s="4"/>
      <c r="U517" s="5"/>
      <c r="W517" s="4"/>
      <c r="Z517" s="5"/>
      <c r="AB517" s="4"/>
      <c r="AE517" s="5"/>
      <c r="AG517" s="4"/>
      <c r="AK517" s="5"/>
      <c r="AO517" s="5"/>
      <c r="AS517" s="5"/>
      <c r="AW517" s="5"/>
      <c r="BA517" s="5"/>
    </row>
    <row r="518" s="1" customFormat="1" ht="30" customHeight="1" spans="1:53">
      <c r="A518" s="2"/>
      <c r="K518" s="3"/>
      <c r="L518" s="3"/>
      <c r="M518" s="3"/>
      <c r="R518" s="4"/>
      <c r="U518" s="5"/>
      <c r="W518" s="4"/>
      <c r="Z518" s="5"/>
      <c r="AB518" s="4"/>
      <c r="AE518" s="5"/>
      <c r="AG518" s="4"/>
      <c r="AK518" s="5"/>
      <c r="AO518" s="5"/>
      <c r="AS518" s="5"/>
      <c r="AW518" s="5"/>
      <c r="BA518" s="5"/>
    </row>
    <row r="519" s="1" customFormat="1" ht="30" customHeight="1" spans="1:53">
      <c r="A519" s="2"/>
      <c r="K519" s="3"/>
      <c r="L519" s="3"/>
      <c r="M519" s="3"/>
      <c r="R519" s="4"/>
      <c r="U519" s="5"/>
      <c r="W519" s="4"/>
      <c r="Z519" s="5"/>
      <c r="AB519" s="4"/>
      <c r="AE519" s="5"/>
      <c r="AG519" s="4"/>
      <c r="AK519" s="5"/>
      <c r="AO519" s="5"/>
      <c r="AS519" s="5"/>
      <c r="AW519" s="5"/>
      <c r="BA519" s="5"/>
    </row>
    <row r="520" s="1" customFormat="1" ht="30" customHeight="1" spans="1:53">
      <c r="A520" s="2"/>
      <c r="K520" s="3"/>
      <c r="L520" s="3"/>
      <c r="M520" s="3"/>
      <c r="R520" s="4"/>
      <c r="U520" s="5"/>
      <c r="W520" s="4"/>
      <c r="Z520" s="5"/>
      <c r="AB520" s="4"/>
      <c r="AE520" s="5"/>
      <c r="AG520" s="4"/>
      <c r="AK520" s="5"/>
      <c r="AO520" s="5"/>
      <c r="AS520" s="5"/>
      <c r="AW520" s="5"/>
      <c r="BA520" s="5"/>
    </row>
    <row r="521" s="1" customFormat="1" ht="30" customHeight="1" spans="1:53">
      <c r="A521" s="2"/>
      <c r="K521" s="3"/>
      <c r="L521" s="3"/>
      <c r="M521" s="3"/>
      <c r="R521" s="4"/>
      <c r="U521" s="5"/>
      <c r="W521" s="4"/>
      <c r="Z521" s="5"/>
      <c r="AB521" s="4"/>
      <c r="AE521" s="5"/>
      <c r="AG521" s="4"/>
      <c r="AK521" s="5"/>
      <c r="AO521" s="5"/>
      <c r="AS521" s="5"/>
      <c r="AW521" s="5"/>
      <c r="BA521" s="5"/>
    </row>
    <row r="522" s="1" customFormat="1" ht="30" customHeight="1" spans="1:53">
      <c r="A522" s="2"/>
      <c r="K522" s="3"/>
      <c r="L522" s="3"/>
      <c r="M522" s="3"/>
      <c r="R522" s="4"/>
      <c r="U522" s="5"/>
      <c r="W522" s="4"/>
      <c r="Z522" s="5"/>
      <c r="AB522" s="4"/>
      <c r="AE522" s="5"/>
      <c r="AG522" s="4"/>
      <c r="AK522" s="5"/>
      <c r="AO522" s="5"/>
      <c r="AS522" s="5"/>
      <c r="AW522" s="5"/>
      <c r="BA522" s="5"/>
    </row>
    <row r="523" s="1" customFormat="1" ht="30" customHeight="1" spans="1:53">
      <c r="A523" s="2"/>
      <c r="K523" s="3"/>
      <c r="L523" s="3"/>
      <c r="M523" s="3"/>
      <c r="R523" s="4"/>
      <c r="U523" s="5"/>
      <c r="W523" s="4"/>
      <c r="Z523" s="5"/>
      <c r="AB523" s="4"/>
      <c r="AE523" s="5"/>
      <c r="AG523" s="4"/>
      <c r="AK523" s="5"/>
      <c r="AO523" s="5"/>
      <c r="AS523" s="5"/>
      <c r="AW523" s="5"/>
      <c r="BA523" s="5"/>
    </row>
    <row r="524" s="1" customFormat="1" ht="30" customHeight="1" spans="1:53">
      <c r="A524" s="2"/>
      <c r="K524" s="3"/>
      <c r="L524" s="3"/>
      <c r="M524" s="3"/>
      <c r="R524" s="4"/>
      <c r="U524" s="5"/>
      <c r="W524" s="4"/>
      <c r="Z524" s="5"/>
      <c r="AB524" s="4"/>
      <c r="AE524" s="5"/>
      <c r="AG524" s="4"/>
      <c r="AK524" s="5"/>
      <c r="AO524" s="5"/>
      <c r="AS524" s="5"/>
      <c r="AW524" s="5"/>
      <c r="BA524" s="5"/>
    </row>
    <row r="525" s="1" customFormat="1" ht="30" customHeight="1" spans="1:53">
      <c r="A525" s="2"/>
      <c r="K525" s="3"/>
      <c r="L525" s="3"/>
      <c r="M525" s="3"/>
      <c r="R525" s="4"/>
      <c r="U525" s="5"/>
      <c r="W525" s="4"/>
      <c r="Z525" s="5"/>
      <c r="AB525" s="4"/>
      <c r="AE525" s="5"/>
      <c r="AG525" s="4"/>
      <c r="AK525" s="5"/>
      <c r="AO525" s="5"/>
      <c r="AS525" s="5"/>
      <c r="AW525" s="5"/>
      <c r="BA525" s="5"/>
    </row>
    <row r="526" s="1" customFormat="1" ht="30" customHeight="1" spans="1:53">
      <c r="A526" s="2"/>
      <c r="K526" s="3"/>
      <c r="L526" s="3"/>
      <c r="M526" s="3"/>
      <c r="R526" s="4"/>
      <c r="U526" s="5"/>
      <c r="W526" s="4"/>
      <c r="Z526" s="5"/>
      <c r="AB526" s="4"/>
      <c r="AE526" s="5"/>
      <c r="AG526" s="4"/>
      <c r="AK526" s="5"/>
      <c r="AO526" s="5"/>
      <c r="AS526" s="5"/>
      <c r="AW526" s="5"/>
      <c r="BA526" s="5"/>
    </row>
    <row r="527" s="1" customFormat="1" ht="30" customHeight="1" spans="1:53">
      <c r="A527" s="2"/>
      <c r="K527" s="3"/>
      <c r="L527" s="3"/>
      <c r="M527" s="3"/>
      <c r="R527" s="4"/>
      <c r="U527" s="5"/>
      <c r="W527" s="4"/>
      <c r="Z527" s="5"/>
      <c r="AB527" s="4"/>
      <c r="AE527" s="5"/>
      <c r="AG527" s="4"/>
      <c r="AK527" s="5"/>
      <c r="AO527" s="5"/>
      <c r="AS527" s="5"/>
      <c r="AW527" s="5"/>
      <c r="BA527" s="5"/>
    </row>
    <row r="528" s="1" customFormat="1" ht="30" customHeight="1" spans="1:53">
      <c r="A528" s="2"/>
      <c r="K528" s="3"/>
      <c r="L528" s="3"/>
      <c r="M528" s="3"/>
      <c r="R528" s="4"/>
      <c r="U528" s="5"/>
      <c r="W528" s="4"/>
      <c r="Z528" s="5"/>
      <c r="AB528" s="4"/>
      <c r="AE528" s="5"/>
      <c r="AG528" s="4"/>
      <c r="AK528" s="5"/>
      <c r="AO528" s="5"/>
      <c r="AS528" s="5"/>
      <c r="AW528" s="5"/>
      <c r="BA528" s="5"/>
    </row>
    <row r="529" s="1" customFormat="1" ht="30" customHeight="1" spans="1:53">
      <c r="A529" s="2"/>
      <c r="K529" s="3"/>
      <c r="L529" s="3"/>
      <c r="M529" s="3"/>
      <c r="R529" s="4"/>
      <c r="U529" s="5"/>
      <c r="W529" s="4"/>
      <c r="Z529" s="5"/>
      <c r="AB529" s="4"/>
      <c r="AE529" s="5"/>
      <c r="AG529" s="4"/>
      <c r="AK529" s="5"/>
      <c r="AO529" s="5"/>
      <c r="AS529" s="5"/>
      <c r="AW529" s="5"/>
      <c r="BA529" s="5"/>
    </row>
    <row r="530" s="1" customFormat="1" ht="30" customHeight="1" spans="1:53">
      <c r="A530" s="2"/>
      <c r="K530" s="3"/>
      <c r="L530" s="3"/>
      <c r="M530" s="3"/>
      <c r="R530" s="4"/>
      <c r="U530" s="5"/>
      <c r="W530" s="4"/>
      <c r="Z530" s="5"/>
      <c r="AB530" s="4"/>
      <c r="AE530" s="5"/>
      <c r="AG530" s="4"/>
      <c r="AK530" s="5"/>
      <c r="AO530" s="5"/>
      <c r="AS530" s="5"/>
      <c r="AW530" s="5"/>
      <c r="BA530" s="5"/>
    </row>
    <row r="531" s="1" customFormat="1" ht="30" customHeight="1" spans="1:53">
      <c r="A531" s="2"/>
      <c r="K531" s="3"/>
      <c r="L531" s="3"/>
      <c r="M531" s="3"/>
      <c r="R531" s="4"/>
      <c r="U531" s="5"/>
      <c r="W531" s="4"/>
      <c r="Z531" s="5"/>
      <c r="AB531" s="4"/>
      <c r="AE531" s="5"/>
      <c r="AG531" s="4"/>
      <c r="AK531" s="5"/>
      <c r="AO531" s="5"/>
      <c r="AS531" s="5"/>
      <c r="AW531" s="5"/>
      <c r="BA531" s="5"/>
    </row>
    <row r="532" s="1" customFormat="1" ht="30" customHeight="1" spans="1:53">
      <c r="A532" s="2"/>
      <c r="K532" s="3"/>
      <c r="L532" s="3"/>
      <c r="M532" s="3"/>
      <c r="R532" s="4"/>
      <c r="U532" s="5"/>
      <c r="W532" s="4"/>
      <c r="Z532" s="5"/>
      <c r="AB532" s="4"/>
      <c r="AE532" s="5"/>
      <c r="AG532" s="4"/>
      <c r="AK532" s="5"/>
      <c r="AO532" s="5"/>
      <c r="AS532" s="5"/>
      <c r="AW532" s="5"/>
      <c r="BA532" s="5"/>
    </row>
    <row r="533" s="1" customFormat="1" ht="30" customHeight="1" spans="1:53">
      <c r="A533" s="2"/>
      <c r="K533" s="3"/>
      <c r="L533" s="3"/>
      <c r="M533" s="3"/>
      <c r="R533" s="4"/>
      <c r="U533" s="5"/>
      <c r="W533" s="4"/>
      <c r="Z533" s="5"/>
      <c r="AB533" s="4"/>
      <c r="AE533" s="5"/>
      <c r="AG533" s="4"/>
      <c r="AK533" s="5"/>
      <c r="AO533" s="5"/>
      <c r="AS533" s="5"/>
      <c r="AW533" s="5"/>
      <c r="BA533" s="5"/>
    </row>
    <row r="534" s="1" customFormat="1" ht="30" customHeight="1" spans="1:53">
      <c r="A534" s="2"/>
      <c r="K534" s="3"/>
      <c r="L534" s="3"/>
      <c r="M534" s="3"/>
      <c r="R534" s="4"/>
      <c r="U534" s="5"/>
      <c r="W534" s="4"/>
      <c r="Z534" s="5"/>
      <c r="AB534" s="4"/>
      <c r="AE534" s="5"/>
      <c r="AG534" s="4"/>
      <c r="AK534" s="5"/>
      <c r="AO534" s="5"/>
      <c r="AS534" s="5"/>
      <c r="AW534" s="5"/>
      <c r="BA534" s="5"/>
    </row>
    <row r="535" s="1" customFormat="1" ht="30" customHeight="1" spans="1:53">
      <c r="A535" s="2"/>
      <c r="K535" s="3"/>
      <c r="L535" s="3"/>
      <c r="M535" s="3"/>
      <c r="R535" s="4"/>
      <c r="U535" s="5"/>
      <c r="W535" s="4"/>
      <c r="Z535" s="5"/>
      <c r="AB535" s="4"/>
      <c r="AE535" s="5"/>
      <c r="AG535" s="4"/>
      <c r="AK535" s="5"/>
      <c r="AO535" s="5"/>
      <c r="AS535" s="5"/>
      <c r="AW535" s="5"/>
      <c r="BA535" s="5"/>
    </row>
    <row r="536" s="1" customFormat="1" ht="30" customHeight="1" spans="1:53">
      <c r="A536" s="2"/>
      <c r="K536" s="3"/>
      <c r="L536" s="3"/>
      <c r="M536" s="3"/>
      <c r="R536" s="4"/>
      <c r="U536" s="5"/>
      <c r="W536" s="4"/>
      <c r="Z536" s="5"/>
      <c r="AB536" s="4"/>
      <c r="AE536" s="5"/>
      <c r="AG536" s="4"/>
      <c r="AK536" s="5"/>
      <c r="AO536" s="5"/>
      <c r="AS536" s="5"/>
      <c r="AW536" s="5"/>
      <c r="BA536" s="5"/>
    </row>
    <row r="537" s="1" customFormat="1" ht="30" customHeight="1" spans="1:53">
      <c r="A537" s="2"/>
      <c r="K537" s="3"/>
      <c r="L537" s="3"/>
      <c r="M537" s="3"/>
      <c r="R537" s="4"/>
      <c r="U537" s="5"/>
      <c r="W537" s="4"/>
      <c r="Z537" s="5"/>
      <c r="AB537" s="4"/>
      <c r="AE537" s="5"/>
      <c r="AG537" s="4"/>
      <c r="AK537" s="5"/>
      <c r="AO537" s="5"/>
      <c r="AS537" s="5"/>
      <c r="AW537" s="5"/>
      <c r="BA537" s="5"/>
    </row>
    <row r="538" s="1" customFormat="1" ht="30" customHeight="1" spans="1:53">
      <c r="A538" s="2"/>
      <c r="K538" s="3"/>
      <c r="L538" s="3"/>
      <c r="M538" s="3"/>
      <c r="R538" s="4"/>
      <c r="U538" s="5"/>
      <c r="W538" s="4"/>
      <c r="Z538" s="5"/>
      <c r="AB538" s="4"/>
      <c r="AE538" s="5"/>
      <c r="AG538" s="4"/>
      <c r="AK538" s="5"/>
      <c r="AO538" s="5"/>
      <c r="AS538" s="5"/>
      <c r="AW538" s="5"/>
      <c r="BA538" s="5"/>
    </row>
    <row r="539" s="1" customFormat="1" ht="30" customHeight="1" spans="1:53">
      <c r="A539" s="2"/>
      <c r="K539" s="3"/>
      <c r="L539" s="3"/>
      <c r="M539" s="3"/>
      <c r="R539" s="4"/>
      <c r="U539" s="5"/>
      <c r="W539" s="4"/>
      <c r="Z539" s="5"/>
      <c r="AB539" s="4"/>
      <c r="AE539" s="5"/>
      <c r="AG539" s="4"/>
      <c r="AK539" s="5"/>
      <c r="AO539" s="5"/>
      <c r="AS539" s="5"/>
      <c r="AW539" s="5"/>
      <c r="BA539" s="5"/>
    </row>
    <row r="540" s="1" customFormat="1" ht="30" customHeight="1" spans="1:53">
      <c r="A540" s="2"/>
      <c r="K540" s="3"/>
      <c r="L540" s="3"/>
      <c r="M540" s="3"/>
      <c r="R540" s="4"/>
      <c r="U540" s="5"/>
      <c r="W540" s="4"/>
      <c r="Z540" s="5"/>
      <c r="AB540" s="4"/>
      <c r="AE540" s="5"/>
      <c r="AG540" s="4"/>
      <c r="AK540" s="5"/>
      <c r="AO540" s="5"/>
      <c r="AS540" s="5"/>
      <c r="AW540" s="5"/>
      <c r="BA540" s="5"/>
    </row>
    <row r="541" s="1" customFormat="1" ht="30" customHeight="1" spans="1:53">
      <c r="A541" s="2"/>
      <c r="K541" s="3"/>
      <c r="L541" s="3"/>
      <c r="M541" s="3"/>
      <c r="R541" s="4"/>
      <c r="U541" s="5"/>
      <c r="W541" s="4"/>
      <c r="Z541" s="5"/>
      <c r="AB541" s="4"/>
      <c r="AE541" s="5"/>
      <c r="AG541" s="4"/>
      <c r="AK541" s="5"/>
      <c r="AO541" s="5"/>
      <c r="AS541" s="5"/>
      <c r="AW541" s="5"/>
      <c r="BA541" s="5"/>
    </row>
    <row r="542" s="1" customFormat="1" ht="30" customHeight="1" spans="1:53">
      <c r="A542" s="2"/>
      <c r="K542" s="3"/>
      <c r="L542" s="3"/>
      <c r="M542" s="3"/>
      <c r="R542" s="4"/>
      <c r="U542" s="5"/>
      <c r="W542" s="4"/>
      <c r="Z542" s="5"/>
      <c r="AB542" s="4"/>
      <c r="AE542" s="5"/>
      <c r="AG542" s="4"/>
      <c r="AK542" s="5"/>
      <c r="AO542" s="5"/>
      <c r="AS542" s="5"/>
      <c r="AW542" s="5"/>
      <c r="BA542" s="5"/>
    </row>
    <row r="543" s="1" customFormat="1" ht="30" customHeight="1" spans="1:53">
      <c r="A543" s="2"/>
      <c r="K543" s="3"/>
      <c r="L543" s="3"/>
      <c r="M543" s="3"/>
      <c r="R543" s="4"/>
      <c r="U543" s="5"/>
      <c r="W543" s="4"/>
      <c r="Z543" s="5"/>
      <c r="AB543" s="4"/>
      <c r="AE543" s="5"/>
      <c r="AG543" s="4"/>
      <c r="AK543" s="5"/>
      <c r="AO543" s="5"/>
      <c r="AS543" s="5"/>
      <c r="AW543" s="5"/>
      <c r="BA543" s="5"/>
    </row>
    <row r="544" s="1" customFormat="1" ht="30" customHeight="1" spans="1:53">
      <c r="A544" s="2"/>
      <c r="K544" s="3"/>
      <c r="L544" s="3"/>
      <c r="M544" s="3"/>
      <c r="R544" s="4"/>
      <c r="U544" s="5"/>
      <c r="W544" s="4"/>
      <c r="Z544" s="5"/>
      <c r="AB544" s="4"/>
      <c r="AE544" s="5"/>
      <c r="AG544" s="4"/>
      <c r="AK544" s="5"/>
      <c r="AO544" s="5"/>
      <c r="AS544" s="5"/>
      <c r="AW544" s="5"/>
      <c r="BA544" s="5"/>
    </row>
    <row r="545" s="1" customFormat="1" ht="30" customHeight="1" spans="1:53">
      <c r="A545" s="2"/>
      <c r="K545" s="3"/>
      <c r="L545" s="3"/>
      <c r="M545" s="3"/>
      <c r="R545" s="4"/>
      <c r="U545" s="5"/>
      <c r="W545" s="4"/>
      <c r="Z545" s="5"/>
      <c r="AB545" s="4"/>
      <c r="AE545" s="5"/>
      <c r="AG545" s="4"/>
      <c r="AK545" s="5"/>
      <c r="AO545" s="5"/>
      <c r="AS545" s="5"/>
      <c r="AW545" s="5"/>
      <c r="BA545" s="5"/>
    </row>
    <row r="546" s="1" customFormat="1" ht="30" customHeight="1" spans="1:53">
      <c r="A546" s="2"/>
      <c r="K546" s="3"/>
      <c r="L546" s="3"/>
      <c r="M546" s="3"/>
      <c r="R546" s="4"/>
      <c r="U546" s="5"/>
      <c r="W546" s="4"/>
      <c r="Z546" s="5"/>
      <c r="AB546" s="4"/>
      <c r="AE546" s="5"/>
      <c r="AG546" s="4"/>
      <c r="AK546" s="5"/>
      <c r="AO546" s="5"/>
      <c r="AS546" s="5"/>
      <c r="AW546" s="5"/>
      <c r="BA546" s="5"/>
    </row>
    <row r="547" s="1" customFormat="1" ht="30" customHeight="1" spans="1:53">
      <c r="A547" s="2"/>
      <c r="K547" s="3"/>
      <c r="L547" s="3"/>
      <c r="M547" s="3"/>
      <c r="R547" s="4"/>
      <c r="U547" s="5"/>
      <c r="W547" s="4"/>
      <c r="Z547" s="5"/>
      <c r="AB547" s="4"/>
      <c r="AE547" s="5"/>
      <c r="AG547" s="4"/>
      <c r="AK547" s="5"/>
      <c r="AO547" s="5"/>
      <c r="AS547" s="5"/>
      <c r="AW547" s="5"/>
      <c r="BA547" s="5"/>
    </row>
    <row r="548" s="1" customFormat="1" ht="30" customHeight="1" spans="1:53">
      <c r="A548" s="2"/>
      <c r="K548" s="3"/>
      <c r="L548" s="3"/>
      <c r="M548" s="3"/>
      <c r="R548" s="4"/>
      <c r="U548" s="5"/>
      <c r="W548" s="4"/>
      <c r="Z548" s="5"/>
      <c r="AB548" s="4"/>
      <c r="AE548" s="5"/>
      <c r="AG548" s="4"/>
      <c r="AK548" s="5"/>
      <c r="AO548" s="5"/>
      <c r="AS548" s="5"/>
      <c r="AW548" s="5"/>
      <c r="BA548" s="5"/>
    </row>
    <row r="549" s="1" customFormat="1" ht="30" customHeight="1" spans="1:53">
      <c r="A549" s="2"/>
      <c r="K549" s="3"/>
      <c r="L549" s="3"/>
      <c r="M549" s="3"/>
      <c r="R549" s="4"/>
      <c r="U549" s="5"/>
      <c r="W549" s="4"/>
      <c r="Z549" s="5"/>
      <c r="AB549" s="4"/>
      <c r="AE549" s="5"/>
      <c r="AG549" s="4"/>
      <c r="AK549" s="5"/>
      <c r="AO549" s="5"/>
      <c r="AS549" s="5"/>
      <c r="AW549" s="5"/>
      <c r="BA549" s="5"/>
    </row>
    <row r="550" s="1" customFormat="1" ht="30" customHeight="1" spans="1:53">
      <c r="A550" s="2"/>
      <c r="K550" s="3"/>
      <c r="L550" s="3"/>
      <c r="M550" s="3"/>
      <c r="R550" s="4"/>
      <c r="U550" s="5"/>
      <c r="W550" s="4"/>
      <c r="Z550" s="5"/>
      <c r="AB550" s="4"/>
      <c r="AE550" s="5"/>
      <c r="AG550" s="4"/>
      <c r="AK550" s="5"/>
      <c r="AO550" s="5"/>
      <c r="AS550" s="5"/>
      <c r="AW550" s="5"/>
      <c r="BA550" s="5"/>
    </row>
    <row r="551" s="1" customFormat="1" ht="30" customHeight="1" spans="1:53">
      <c r="A551" s="2"/>
      <c r="K551" s="3"/>
      <c r="L551" s="3"/>
      <c r="M551" s="3"/>
      <c r="R551" s="4"/>
      <c r="U551" s="5"/>
      <c r="W551" s="4"/>
      <c r="Z551" s="5"/>
      <c r="AB551" s="4"/>
      <c r="AE551" s="5"/>
      <c r="AG551" s="4"/>
      <c r="AK551" s="5"/>
      <c r="AO551" s="5"/>
      <c r="AS551" s="5"/>
      <c r="AW551" s="5"/>
      <c r="BA551" s="5"/>
    </row>
    <row r="552" s="1" customFormat="1" ht="30" customHeight="1" spans="1:53">
      <c r="A552" s="2"/>
      <c r="K552" s="3"/>
      <c r="L552" s="3"/>
      <c r="M552" s="3"/>
      <c r="R552" s="4"/>
      <c r="U552" s="5"/>
      <c r="W552" s="4"/>
      <c r="Z552" s="5"/>
      <c r="AB552" s="4"/>
      <c r="AE552" s="5"/>
      <c r="AG552" s="4"/>
      <c r="AK552" s="5"/>
      <c r="AO552" s="5"/>
      <c r="AS552" s="5"/>
      <c r="AW552" s="5"/>
      <c r="BA552" s="5"/>
    </row>
    <row r="553" s="1" customFormat="1" ht="30" customHeight="1" spans="1:53">
      <c r="A553" s="2"/>
      <c r="K553" s="3"/>
      <c r="L553" s="3"/>
      <c r="M553" s="3"/>
      <c r="R553" s="4"/>
      <c r="U553" s="5"/>
      <c r="W553" s="4"/>
      <c r="Z553" s="5"/>
      <c r="AB553" s="4"/>
      <c r="AE553" s="5"/>
      <c r="AG553" s="4"/>
      <c r="AK553" s="5"/>
      <c r="AO553" s="5"/>
      <c r="AS553" s="5"/>
      <c r="AW553" s="5"/>
      <c r="BA553" s="5"/>
    </row>
    <row r="554" s="1" customFormat="1" ht="30" customHeight="1" spans="1:53">
      <c r="A554" s="2"/>
      <c r="K554" s="3"/>
      <c r="L554" s="3"/>
      <c r="M554" s="3"/>
      <c r="R554" s="4"/>
      <c r="U554" s="5"/>
      <c r="W554" s="4"/>
      <c r="Z554" s="5"/>
      <c r="AB554" s="4"/>
      <c r="AE554" s="5"/>
      <c r="AG554" s="4"/>
      <c r="AK554" s="5"/>
      <c r="AO554" s="5"/>
      <c r="AS554" s="5"/>
      <c r="AW554" s="5"/>
      <c r="BA554" s="5"/>
    </row>
    <row r="555" s="1" customFormat="1" ht="30" customHeight="1" spans="1:53">
      <c r="A555" s="2"/>
      <c r="K555" s="3"/>
      <c r="L555" s="3"/>
      <c r="M555" s="3"/>
      <c r="R555" s="4"/>
      <c r="U555" s="5"/>
      <c r="W555" s="4"/>
      <c r="Z555" s="5"/>
      <c r="AB555" s="4"/>
      <c r="AE555" s="5"/>
      <c r="AG555" s="4"/>
      <c r="AK555" s="5"/>
      <c r="AO555" s="5"/>
      <c r="AS555" s="5"/>
      <c r="AW555" s="5"/>
      <c r="BA555" s="5"/>
    </row>
    <row r="556" s="1" customFormat="1" ht="30" customHeight="1" spans="1:53">
      <c r="A556" s="2"/>
      <c r="K556" s="3"/>
      <c r="L556" s="3"/>
      <c r="M556" s="3"/>
      <c r="R556" s="4"/>
      <c r="U556" s="5"/>
      <c r="W556" s="4"/>
      <c r="Z556" s="5"/>
      <c r="AB556" s="4"/>
      <c r="AE556" s="5"/>
      <c r="AG556" s="4"/>
      <c r="AK556" s="5"/>
      <c r="AO556" s="5"/>
      <c r="AS556" s="5"/>
      <c r="AW556" s="5"/>
      <c r="BA556" s="5"/>
    </row>
    <row r="557" s="1" customFormat="1" ht="30" customHeight="1" spans="1:53">
      <c r="A557" s="2"/>
      <c r="K557" s="3"/>
      <c r="L557" s="3"/>
      <c r="M557" s="3"/>
      <c r="R557" s="4"/>
      <c r="U557" s="5"/>
      <c r="W557" s="4"/>
      <c r="Z557" s="5"/>
      <c r="AB557" s="4"/>
      <c r="AE557" s="5"/>
      <c r="AG557" s="4"/>
      <c r="AK557" s="5"/>
      <c r="AO557" s="5"/>
      <c r="AS557" s="5"/>
      <c r="AW557" s="5"/>
      <c r="BA557" s="5"/>
    </row>
    <row r="558" s="1" customFormat="1" ht="30" customHeight="1" spans="1:53">
      <c r="A558" s="2"/>
      <c r="K558" s="3"/>
      <c r="L558" s="3"/>
      <c r="M558" s="3"/>
      <c r="R558" s="4"/>
      <c r="U558" s="5"/>
      <c r="W558" s="4"/>
      <c r="Z558" s="5"/>
      <c r="AB558" s="4"/>
      <c r="AE558" s="5"/>
      <c r="AG558" s="4"/>
      <c r="AK558" s="5"/>
      <c r="AO558" s="5"/>
      <c r="AS558" s="5"/>
      <c r="AW558" s="5"/>
      <c r="BA558" s="5"/>
    </row>
    <row r="559" s="1" customFormat="1" ht="30" customHeight="1" spans="1:53">
      <c r="A559" s="2"/>
      <c r="K559" s="3"/>
      <c r="L559" s="3"/>
      <c r="M559" s="3"/>
      <c r="R559" s="4"/>
      <c r="U559" s="5"/>
      <c r="W559" s="4"/>
      <c r="Z559" s="5"/>
      <c r="AB559" s="4"/>
      <c r="AE559" s="5"/>
      <c r="AG559" s="4"/>
      <c r="AK559" s="5"/>
      <c r="AO559" s="5"/>
      <c r="AS559" s="5"/>
      <c r="AW559" s="5"/>
      <c r="BA559" s="5"/>
    </row>
    <row r="560" s="1" customFormat="1" ht="30" customHeight="1" spans="1:53">
      <c r="A560" s="2"/>
      <c r="K560" s="3"/>
      <c r="L560" s="3"/>
      <c r="M560" s="3"/>
      <c r="R560" s="4"/>
      <c r="U560" s="5"/>
      <c r="W560" s="4"/>
      <c r="Z560" s="5"/>
      <c r="AB560" s="4"/>
      <c r="AE560" s="5"/>
      <c r="AG560" s="4"/>
      <c r="AK560" s="5"/>
      <c r="AO560" s="5"/>
      <c r="AS560" s="5"/>
      <c r="AW560" s="5"/>
      <c r="BA560" s="5"/>
    </row>
    <row r="561" s="1" customFormat="1" ht="30" customHeight="1" spans="1:53">
      <c r="A561" s="2"/>
      <c r="K561" s="3"/>
      <c r="L561" s="3"/>
      <c r="M561" s="3"/>
      <c r="R561" s="4"/>
      <c r="U561" s="5"/>
      <c r="W561" s="4"/>
      <c r="Z561" s="5"/>
      <c r="AB561" s="4"/>
      <c r="AE561" s="5"/>
      <c r="AG561" s="4"/>
      <c r="AK561" s="5"/>
      <c r="AO561" s="5"/>
      <c r="AS561" s="5"/>
      <c r="AW561" s="5"/>
      <c r="BA561" s="5"/>
    </row>
    <row r="562" s="1" customFormat="1" ht="30" customHeight="1" spans="1:53">
      <c r="A562" s="2"/>
      <c r="K562" s="3"/>
      <c r="L562" s="3"/>
      <c r="M562" s="3"/>
      <c r="R562" s="4"/>
      <c r="U562" s="5"/>
      <c r="W562" s="4"/>
      <c r="Z562" s="5"/>
      <c r="AB562" s="4"/>
      <c r="AE562" s="5"/>
      <c r="AG562" s="4"/>
      <c r="AK562" s="5"/>
      <c r="AO562" s="5"/>
      <c r="AS562" s="5"/>
      <c r="AW562" s="5"/>
      <c r="BA562" s="5"/>
    </row>
    <row r="563" s="1" customFormat="1" ht="30" customHeight="1" spans="1:53">
      <c r="A563" s="2"/>
      <c r="K563" s="3"/>
      <c r="L563" s="3"/>
      <c r="M563" s="3"/>
      <c r="R563" s="4"/>
      <c r="U563" s="5"/>
      <c r="W563" s="4"/>
      <c r="Z563" s="5"/>
      <c r="AB563" s="4"/>
      <c r="AE563" s="5"/>
      <c r="AG563" s="4"/>
      <c r="AK563" s="5"/>
      <c r="AO563" s="5"/>
      <c r="AS563" s="5"/>
      <c r="AW563" s="5"/>
      <c r="BA563" s="5"/>
    </row>
    <row r="564" s="1" customFormat="1" ht="30" customHeight="1" spans="1:53">
      <c r="A564" s="2"/>
      <c r="K564" s="3"/>
      <c r="L564" s="3"/>
      <c r="M564" s="3"/>
      <c r="R564" s="4"/>
      <c r="U564" s="5"/>
      <c r="W564" s="4"/>
      <c r="Z564" s="5"/>
      <c r="AB564" s="4"/>
      <c r="AE564" s="5"/>
      <c r="AG564" s="4"/>
      <c r="AK564" s="5"/>
      <c r="AO564" s="5"/>
      <c r="AS564" s="5"/>
      <c r="AW564" s="5"/>
      <c r="BA564" s="5"/>
    </row>
    <row r="565" s="1" customFormat="1" ht="30" customHeight="1" spans="1:53">
      <c r="A565" s="2"/>
      <c r="K565" s="3"/>
      <c r="L565" s="3"/>
      <c r="M565" s="3"/>
      <c r="R565" s="4"/>
      <c r="U565" s="5"/>
      <c r="W565" s="4"/>
      <c r="Z565" s="5"/>
      <c r="AB565" s="4"/>
      <c r="AE565" s="5"/>
      <c r="AG565" s="4"/>
      <c r="AK565" s="5"/>
      <c r="AO565" s="5"/>
      <c r="AS565" s="5"/>
      <c r="AW565" s="5"/>
      <c r="BA565" s="5"/>
    </row>
    <row r="566" s="1" customFormat="1" ht="30" customHeight="1" spans="1:53">
      <c r="A566" s="2"/>
      <c r="K566" s="3"/>
      <c r="L566" s="3"/>
      <c r="M566" s="3"/>
      <c r="R566" s="4"/>
      <c r="U566" s="5"/>
      <c r="W566" s="4"/>
      <c r="Z566" s="5"/>
      <c r="AB566" s="4"/>
      <c r="AE566" s="5"/>
      <c r="AG566" s="4"/>
      <c r="AK566" s="5"/>
      <c r="AO566" s="5"/>
      <c r="AS566" s="5"/>
      <c r="AW566" s="5"/>
      <c r="BA566" s="5"/>
    </row>
    <row r="567" s="1" customFormat="1" ht="30" customHeight="1" spans="1:53">
      <c r="A567" s="2"/>
      <c r="K567" s="3"/>
      <c r="L567" s="3"/>
      <c r="M567" s="3"/>
      <c r="R567" s="4"/>
      <c r="U567" s="5"/>
      <c r="W567" s="4"/>
      <c r="Z567" s="5"/>
      <c r="AB567" s="4"/>
      <c r="AE567" s="5"/>
      <c r="AG567" s="4"/>
      <c r="AK567" s="5"/>
      <c r="AO567" s="5"/>
      <c r="AS567" s="5"/>
      <c r="AW567" s="5"/>
      <c r="BA567" s="5"/>
    </row>
    <row r="568" s="1" customFormat="1" ht="30" customHeight="1" spans="1:53">
      <c r="A568" s="2"/>
      <c r="K568" s="3"/>
      <c r="L568" s="3"/>
      <c r="M568" s="3"/>
      <c r="R568" s="4"/>
      <c r="U568" s="5"/>
      <c r="W568" s="4"/>
      <c r="Z568" s="5"/>
      <c r="AB568" s="4"/>
      <c r="AE568" s="5"/>
      <c r="AG568" s="4"/>
      <c r="AK568" s="5"/>
      <c r="AO568" s="5"/>
      <c r="AS568" s="5"/>
      <c r="AW568" s="5"/>
      <c r="BA568" s="5"/>
    </row>
    <row r="569" s="1" customFormat="1" ht="30" customHeight="1" spans="1:53">
      <c r="A569" s="2"/>
      <c r="K569" s="3"/>
      <c r="L569" s="3"/>
      <c r="M569" s="3"/>
      <c r="R569" s="4"/>
      <c r="U569" s="5"/>
      <c r="W569" s="4"/>
      <c r="Z569" s="5"/>
      <c r="AB569" s="4"/>
      <c r="AE569" s="5"/>
      <c r="AG569" s="4"/>
      <c r="AK569" s="5"/>
      <c r="AO569" s="5"/>
      <c r="AS569" s="5"/>
      <c r="AW569" s="5"/>
      <c r="BA569" s="5"/>
    </row>
    <row r="570" s="1" customFormat="1" ht="30" customHeight="1" spans="1:53">
      <c r="A570" s="2"/>
      <c r="K570" s="3"/>
      <c r="L570" s="3"/>
      <c r="M570" s="3"/>
      <c r="R570" s="4"/>
      <c r="U570" s="5"/>
      <c r="W570" s="4"/>
      <c r="Z570" s="5"/>
      <c r="AB570" s="4"/>
      <c r="AE570" s="5"/>
      <c r="AG570" s="4"/>
      <c r="AK570" s="5"/>
      <c r="AO570" s="5"/>
      <c r="AS570" s="5"/>
      <c r="AW570" s="5"/>
      <c r="BA570" s="5"/>
    </row>
    <row r="571" s="1" customFormat="1" ht="30" customHeight="1" spans="1:53">
      <c r="A571" s="2"/>
      <c r="K571" s="3"/>
      <c r="L571" s="3"/>
      <c r="M571" s="3"/>
      <c r="R571" s="4"/>
      <c r="U571" s="5"/>
      <c r="W571" s="4"/>
      <c r="Z571" s="5"/>
      <c r="AB571" s="4"/>
      <c r="AE571" s="5"/>
      <c r="AG571" s="4"/>
      <c r="AK571" s="5"/>
      <c r="AO571" s="5"/>
      <c r="AS571" s="5"/>
      <c r="AW571" s="5"/>
      <c r="BA571" s="5"/>
    </row>
    <row r="572" s="1" customFormat="1" ht="30" customHeight="1" spans="1:53">
      <c r="A572" s="2"/>
      <c r="K572" s="3"/>
      <c r="L572" s="3"/>
      <c r="M572" s="3"/>
      <c r="R572" s="4"/>
      <c r="U572" s="5"/>
      <c r="W572" s="4"/>
      <c r="Z572" s="5"/>
      <c r="AB572" s="4"/>
      <c r="AE572" s="5"/>
      <c r="AG572" s="4"/>
      <c r="AK572" s="5"/>
      <c r="AO572" s="5"/>
      <c r="AS572" s="5"/>
      <c r="AW572" s="5"/>
      <c r="BA572" s="5"/>
    </row>
    <row r="573" s="1" customFormat="1" ht="30" customHeight="1" spans="1:53">
      <c r="A573" s="2"/>
      <c r="K573" s="3"/>
      <c r="L573" s="3"/>
      <c r="M573" s="3"/>
      <c r="R573" s="4"/>
      <c r="U573" s="5"/>
      <c r="W573" s="4"/>
      <c r="Z573" s="5"/>
      <c r="AB573" s="4"/>
      <c r="AE573" s="5"/>
      <c r="AG573" s="4"/>
      <c r="AK573" s="5"/>
      <c r="AO573" s="5"/>
      <c r="AS573" s="5"/>
      <c r="AW573" s="5"/>
      <c r="BA573" s="5"/>
    </row>
    <row r="574" s="1" customFormat="1" ht="30" customHeight="1" spans="1:53">
      <c r="A574" s="2"/>
      <c r="K574" s="3"/>
      <c r="L574" s="3"/>
      <c r="M574" s="3"/>
      <c r="R574" s="4"/>
      <c r="U574" s="5"/>
      <c r="W574" s="4"/>
      <c r="Z574" s="5"/>
      <c r="AB574" s="4"/>
      <c r="AE574" s="5"/>
      <c r="AG574" s="4"/>
      <c r="AK574" s="5"/>
      <c r="AO574" s="5"/>
      <c r="AS574" s="5"/>
      <c r="AW574" s="5"/>
      <c r="BA574" s="5"/>
    </row>
    <row r="575" s="1" customFormat="1" ht="30" customHeight="1" spans="1:53">
      <c r="A575" s="2"/>
      <c r="K575" s="3"/>
      <c r="L575" s="3"/>
      <c r="M575" s="3"/>
      <c r="R575" s="4"/>
      <c r="U575" s="5"/>
      <c r="W575" s="4"/>
      <c r="Z575" s="5"/>
      <c r="AB575" s="4"/>
      <c r="AE575" s="5"/>
      <c r="AG575" s="4"/>
      <c r="AK575" s="5"/>
      <c r="AO575" s="5"/>
      <c r="AS575" s="5"/>
      <c r="AW575" s="5"/>
      <c r="BA575" s="5"/>
    </row>
    <row r="576" s="1" customFormat="1" ht="30" customHeight="1" spans="1:53">
      <c r="A576" s="2"/>
      <c r="K576" s="3"/>
      <c r="L576" s="3"/>
      <c r="M576" s="3"/>
      <c r="R576" s="4"/>
      <c r="U576" s="5"/>
      <c r="W576" s="4"/>
      <c r="Z576" s="5"/>
      <c r="AB576" s="4"/>
      <c r="AE576" s="5"/>
      <c r="AG576" s="4"/>
      <c r="AK576" s="5"/>
      <c r="AO576" s="5"/>
      <c r="AS576" s="5"/>
      <c r="AW576" s="5"/>
      <c r="BA576" s="5"/>
    </row>
    <row r="577" s="1" customFormat="1" ht="30" customHeight="1" spans="1:53">
      <c r="A577" s="2"/>
      <c r="K577" s="3"/>
      <c r="L577" s="3"/>
      <c r="M577" s="3"/>
      <c r="R577" s="4"/>
      <c r="U577" s="5"/>
      <c r="W577" s="4"/>
      <c r="Z577" s="5"/>
      <c r="AB577" s="4"/>
      <c r="AE577" s="5"/>
      <c r="AG577" s="4"/>
      <c r="AK577" s="5"/>
      <c r="AO577" s="5"/>
      <c r="AS577" s="5"/>
      <c r="AW577" s="5"/>
      <c r="BA577" s="5"/>
    </row>
    <row r="578" s="1" customFormat="1" ht="30" customHeight="1" spans="1:53">
      <c r="A578" s="2"/>
      <c r="K578" s="3"/>
      <c r="L578" s="3"/>
      <c r="M578" s="3"/>
      <c r="R578" s="4"/>
      <c r="U578" s="5"/>
      <c r="W578" s="4"/>
      <c r="Z578" s="5"/>
      <c r="AB578" s="4"/>
      <c r="AE578" s="5"/>
      <c r="AG578" s="4"/>
      <c r="AK578" s="5"/>
      <c r="AO578" s="5"/>
      <c r="AS578" s="5"/>
      <c r="AW578" s="5"/>
      <c r="BA578" s="5"/>
    </row>
    <row r="579" s="1" customFormat="1" ht="30" customHeight="1" spans="1:53">
      <c r="A579" s="2"/>
      <c r="K579" s="3"/>
      <c r="L579" s="3"/>
      <c r="M579" s="3"/>
      <c r="R579" s="4"/>
      <c r="U579" s="5"/>
      <c r="W579" s="4"/>
      <c r="Z579" s="5"/>
      <c r="AB579" s="4"/>
      <c r="AE579" s="5"/>
      <c r="AG579" s="4"/>
      <c r="AK579" s="5"/>
      <c r="AO579" s="5"/>
      <c r="AS579" s="5"/>
      <c r="AW579" s="5"/>
      <c r="BA579" s="5"/>
    </row>
    <row r="580" s="1" customFormat="1" ht="30" customHeight="1" spans="1:53">
      <c r="A580" s="2"/>
      <c r="K580" s="3"/>
      <c r="L580" s="3"/>
      <c r="M580" s="3"/>
      <c r="R580" s="4"/>
      <c r="U580" s="5"/>
      <c r="W580" s="4"/>
      <c r="Z580" s="5"/>
      <c r="AB580" s="4"/>
      <c r="AE580" s="5"/>
      <c r="AG580" s="4"/>
      <c r="AK580" s="5"/>
      <c r="AO580" s="5"/>
      <c r="AS580" s="5"/>
      <c r="AW580" s="5"/>
      <c r="BA580" s="5"/>
    </row>
    <row r="581" s="1" customFormat="1" ht="30" customHeight="1" spans="1:53">
      <c r="A581" s="2"/>
      <c r="K581" s="3"/>
      <c r="L581" s="3"/>
      <c r="M581" s="3"/>
      <c r="R581" s="4"/>
      <c r="U581" s="5"/>
      <c r="W581" s="4"/>
      <c r="Z581" s="5"/>
      <c r="AB581" s="4"/>
      <c r="AE581" s="5"/>
      <c r="AG581" s="4"/>
      <c r="AK581" s="5"/>
      <c r="AO581" s="5"/>
      <c r="AS581" s="5"/>
      <c r="AW581" s="5"/>
      <c r="BA581" s="5"/>
    </row>
    <row r="582" s="1" customFormat="1" ht="30" customHeight="1" spans="1:53">
      <c r="A582" s="2"/>
      <c r="K582" s="3"/>
      <c r="L582" s="3"/>
      <c r="M582" s="3"/>
      <c r="R582" s="4"/>
      <c r="U582" s="5"/>
      <c r="W582" s="4"/>
      <c r="Z582" s="5"/>
      <c r="AB582" s="4"/>
      <c r="AE582" s="5"/>
      <c r="AG582" s="4"/>
      <c r="AK582" s="5"/>
      <c r="AO582" s="5"/>
      <c r="AS582" s="5"/>
      <c r="AW582" s="5"/>
      <c r="BA582" s="5"/>
    </row>
    <row r="583" s="1" customFormat="1" ht="30" customHeight="1" spans="1:53">
      <c r="A583" s="2"/>
      <c r="K583" s="3"/>
      <c r="L583" s="3"/>
      <c r="M583" s="3"/>
      <c r="R583" s="4"/>
      <c r="U583" s="5"/>
      <c r="W583" s="4"/>
      <c r="Z583" s="5"/>
      <c r="AB583" s="4"/>
      <c r="AE583" s="5"/>
      <c r="AG583" s="4"/>
      <c r="AK583" s="5"/>
      <c r="AO583" s="5"/>
      <c r="AS583" s="5"/>
      <c r="AW583" s="5"/>
      <c r="BA583" s="5"/>
    </row>
    <row r="584" s="1" customFormat="1" ht="30" customHeight="1" spans="1:53">
      <c r="A584" s="2"/>
      <c r="K584" s="3"/>
      <c r="L584" s="3"/>
      <c r="M584" s="3"/>
      <c r="R584" s="4"/>
      <c r="U584" s="5"/>
      <c r="W584" s="4"/>
      <c r="Z584" s="5"/>
      <c r="AB584" s="4"/>
      <c r="AE584" s="5"/>
      <c r="AG584" s="4"/>
      <c r="AK584" s="5"/>
      <c r="AO584" s="5"/>
      <c r="AS584" s="5"/>
      <c r="AW584" s="5"/>
      <c r="BA584" s="5"/>
    </row>
    <row r="585" s="1" customFormat="1" ht="30" customHeight="1" spans="1:53">
      <c r="A585" s="2"/>
      <c r="K585" s="3"/>
      <c r="L585" s="3"/>
      <c r="M585" s="3"/>
      <c r="R585" s="4"/>
      <c r="U585" s="5"/>
      <c r="W585" s="4"/>
      <c r="Z585" s="5"/>
      <c r="AB585" s="4"/>
      <c r="AE585" s="5"/>
      <c r="AG585" s="4"/>
      <c r="AK585" s="5"/>
      <c r="AO585" s="5"/>
      <c r="AS585" s="5"/>
      <c r="AW585" s="5"/>
      <c r="BA585" s="5"/>
    </row>
    <row r="586" s="1" customFormat="1" ht="30" customHeight="1" spans="1:53">
      <c r="A586" s="2"/>
      <c r="K586" s="3"/>
      <c r="L586" s="3"/>
      <c r="M586" s="3"/>
      <c r="R586" s="4"/>
      <c r="U586" s="5"/>
      <c r="W586" s="4"/>
      <c r="Z586" s="5"/>
      <c r="AB586" s="4"/>
      <c r="AE586" s="5"/>
      <c r="AG586" s="4"/>
      <c r="AK586" s="5"/>
      <c r="AO586" s="5"/>
      <c r="AS586" s="5"/>
      <c r="AW586" s="5"/>
      <c r="BA586" s="5"/>
    </row>
    <row r="587" s="1" customFormat="1" ht="30" customHeight="1" spans="1:53">
      <c r="A587" s="2"/>
      <c r="K587" s="3"/>
      <c r="L587" s="3"/>
      <c r="M587" s="3"/>
      <c r="R587" s="4"/>
      <c r="U587" s="5"/>
      <c r="W587" s="4"/>
      <c r="Z587" s="5"/>
      <c r="AB587" s="4"/>
      <c r="AE587" s="5"/>
      <c r="AG587" s="4"/>
      <c r="AK587" s="5"/>
      <c r="AO587" s="5"/>
      <c r="AS587" s="5"/>
      <c r="AW587" s="5"/>
      <c r="BA587" s="5"/>
    </row>
    <row r="588" s="1" customFormat="1" ht="30" customHeight="1" spans="1:53">
      <c r="A588" s="2"/>
      <c r="K588" s="3"/>
      <c r="L588" s="3"/>
      <c r="M588" s="3"/>
      <c r="R588" s="4"/>
      <c r="U588" s="5"/>
      <c r="W588" s="4"/>
      <c r="Z588" s="5"/>
      <c r="AB588" s="4"/>
      <c r="AE588" s="5"/>
      <c r="AG588" s="4"/>
      <c r="AK588" s="5"/>
      <c r="AO588" s="5"/>
      <c r="AS588" s="5"/>
      <c r="AW588" s="5"/>
      <c r="BA588" s="5"/>
    </row>
    <row r="589" s="1" customFormat="1" ht="30" customHeight="1" spans="1:53">
      <c r="A589" s="2"/>
      <c r="K589" s="3"/>
      <c r="L589" s="3"/>
      <c r="M589" s="3"/>
      <c r="R589" s="4"/>
      <c r="U589" s="5"/>
      <c r="W589" s="4"/>
      <c r="Z589" s="5"/>
      <c r="AB589" s="4"/>
      <c r="AE589" s="5"/>
      <c r="AG589" s="4"/>
      <c r="AK589" s="5"/>
      <c r="AO589" s="5"/>
      <c r="AS589" s="5"/>
      <c r="AW589" s="5"/>
      <c r="BA589" s="5"/>
    </row>
    <row r="590" s="1" customFormat="1" ht="30" customHeight="1" spans="1:53">
      <c r="A590" s="2"/>
      <c r="K590" s="3"/>
      <c r="L590" s="3"/>
      <c r="M590" s="3"/>
      <c r="R590" s="4"/>
      <c r="U590" s="5"/>
      <c r="W590" s="4"/>
      <c r="Z590" s="5"/>
      <c r="AB590" s="4"/>
      <c r="AE590" s="5"/>
      <c r="AG590" s="4"/>
      <c r="AK590" s="5"/>
      <c r="AO590" s="5"/>
      <c r="AS590" s="5"/>
      <c r="AW590" s="5"/>
      <c r="BA590" s="5"/>
    </row>
    <row r="591" s="1" customFormat="1" ht="30" customHeight="1" spans="1:53">
      <c r="A591" s="2"/>
      <c r="K591" s="3"/>
      <c r="L591" s="3"/>
      <c r="M591" s="3"/>
      <c r="R591" s="4"/>
      <c r="U591" s="5"/>
      <c r="W591" s="4"/>
      <c r="Z591" s="5"/>
      <c r="AB591" s="4"/>
      <c r="AE591" s="5"/>
      <c r="AG591" s="4"/>
      <c r="AK591" s="5"/>
      <c r="AO591" s="5"/>
      <c r="AS591" s="5"/>
      <c r="AW591" s="5"/>
      <c r="BA591" s="5"/>
    </row>
    <row r="592" s="1" customFormat="1" ht="30" customHeight="1" spans="1:53">
      <c r="A592" s="2"/>
      <c r="K592" s="3"/>
      <c r="L592" s="3"/>
      <c r="M592" s="3"/>
      <c r="R592" s="4"/>
      <c r="U592" s="5"/>
      <c r="W592" s="4"/>
      <c r="Z592" s="5"/>
      <c r="AB592" s="4"/>
      <c r="AE592" s="5"/>
      <c r="AG592" s="4"/>
      <c r="AK592" s="5"/>
      <c r="AO592" s="5"/>
      <c r="AS592" s="5"/>
      <c r="AW592" s="5"/>
      <c r="BA592" s="5"/>
    </row>
    <row r="593" s="1" customFormat="1" ht="30" customHeight="1" spans="1:53">
      <c r="A593" s="2"/>
      <c r="K593" s="3"/>
      <c r="L593" s="3"/>
      <c r="M593" s="3"/>
      <c r="R593" s="4"/>
      <c r="U593" s="5"/>
      <c r="W593" s="4"/>
      <c r="Z593" s="5"/>
      <c r="AB593" s="4"/>
      <c r="AE593" s="5"/>
      <c r="AG593" s="4"/>
      <c r="AK593" s="5"/>
      <c r="AO593" s="5"/>
      <c r="AS593" s="5"/>
      <c r="AW593" s="5"/>
      <c r="BA593" s="5"/>
    </row>
    <row r="594" s="1" customFormat="1" ht="30" customHeight="1" spans="1:53">
      <c r="A594" s="2"/>
      <c r="K594" s="3"/>
      <c r="L594" s="3"/>
      <c r="M594" s="3"/>
      <c r="R594" s="4"/>
      <c r="U594" s="5"/>
      <c r="W594" s="4"/>
      <c r="Z594" s="5"/>
      <c r="AB594" s="4"/>
      <c r="AE594" s="5"/>
      <c r="AG594" s="4"/>
      <c r="AK594" s="5"/>
      <c r="AO594" s="5"/>
      <c r="AS594" s="5"/>
      <c r="AW594" s="5"/>
      <c r="BA594" s="5"/>
    </row>
    <row r="595" s="1" customFormat="1" ht="30" customHeight="1" spans="1:53">
      <c r="A595" s="2"/>
      <c r="K595" s="3"/>
      <c r="L595" s="3"/>
      <c r="M595" s="3"/>
      <c r="R595" s="4"/>
      <c r="U595" s="5"/>
      <c r="W595" s="4"/>
      <c r="Z595" s="5"/>
      <c r="AB595" s="4"/>
      <c r="AE595" s="5"/>
      <c r="AG595" s="4"/>
      <c r="AK595" s="5"/>
      <c r="AO595" s="5"/>
      <c r="AS595" s="5"/>
      <c r="AW595" s="5"/>
      <c r="BA595" s="5"/>
    </row>
    <row r="596" s="1" customFormat="1" ht="30" customHeight="1" spans="1:53">
      <c r="A596" s="2"/>
      <c r="K596" s="3"/>
      <c r="L596" s="3"/>
      <c r="M596" s="3"/>
      <c r="R596" s="4"/>
      <c r="U596" s="5"/>
      <c r="W596" s="4"/>
      <c r="Z596" s="5"/>
      <c r="AB596" s="4"/>
      <c r="AE596" s="5"/>
      <c r="AG596" s="4"/>
      <c r="AK596" s="5"/>
      <c r="AO596" s="5"/>
      <c r="AS596" s="5"/>
      <c r="AW596" s="5"/>
      <c r="BA596" s="5"/>
    </row>
    <row r="597" s="1" customFormat="1" ht="30" customHeight="1" spans="1:53">
      <c r="A597" s="2"/>
      <c r="K597" s="3"/>
      <c r="L597" s="3"/>
      <c r="M597" s="3"/>
      <c r="R597" s="4"/>
      <c r="U597" s="5"/>
      <c r="W597" s="4"/>
      <c r="Z597" s="5"/>
      <c r="AB597" s="4"/>
      <c r="AE597" s="5"/>
      <c r="AG597" s="4"/>
      <c r="AK597" s="5"/>
      <c r="AO597" s="5"/>
      <c r="AS597" s="5"/>
      <c r="AW597" s="5"/>
      <c r="BA597" s="5"/>
    </row>
    <row r="598" s="1" customFormat="1" ht="30" customHeight="1" spans="1:53">
      <c r="A598" s="2"/>
      <c r="K598" s="3"/>
      <c r="L598" s="3"/>
      <c r="M598" s="3"/>
      <c r="R598" s="4"/>
      <c r="U598" s="5"/>
      <c r="W598" s="4"/>
      <c r="Z598" s="5"/>
      <c r="AB598" s="4"/>
      <c r="AE598" s="5"/>
      <c r="AG598" s="4"/>
      <c r="AK598" s="5"/>
      <c r="AO598" s="5"/>
      <c r="AS598" s="5"/>
      <c r="AW598" s="5"/>
      <c r="BA598" s="5"/>
    </row>
    <row r="599" s="1" customFormat="1" ht="30" customHeight="1" spans="1:53">
      <c r="A599" s="2"/>
      <c r="K599" s="3"/>
      <c r="L599" s="3"/>
      <c r="M599" s="3"/>
      <c r="R599" s="4"/>
      <c r="U599" s="5"/>
      <c r="W599" s="4"/>
      <c r="Z599" s="5"/>
      <c r="AB599" s="4"/>
      <c r="AE599" s="5"/>
      <c r="AG599" s="4"/>
      <c r="AK599" s="5"/>
      <c r="AO599" s="5"/>
      <c r="AS599" s="5"/>
      <c r="AW599" s="5"/>
      <c r="BA599" s="5"/>
    </row>
    <row r="600" s="1" customFormat="1" ht="30" customHeight="1" spans="1:53">
      <c r="A600" s="2"/>
      <c r="K600" s="3"/>
      <c r="L600" s="3"/>
      <c r="M600" s="3"/>
      <c r="R600" s="4"/>
      <c r="U600" s="5"/>
      <c r="W600" s="4"/>
      <c r="Z600" s="5"/>
      <c r="AB600" s="4"/>
      <c r="AE600" s="5"/>
      <c r="AG600" s="4"/>
      <c r="AK600" s="5"/>
      <c r="AO600" s="5"/>
      <c r="AS600" s="5"/>
      <c r="AW600" s="5"/>
      <c r="BA600" s="5"/>
    </row>
    <row r="601" s="1" customFormat="1" ht="30" customHeight="1" spans="1:53">
      <c r="A601" s="2"/>
      <c r="K601" s="3"/>
      <c r="L601" s="3"/>
      <c r="M601" s="3"/>
      <c r="R601" s="4"/>
      <c r="U601" s="5"/>
      <c r="W601" s="4"/>
      <c r="Z601" s="5"/>
      <c r="AB601" s="4"/>
      <c r="AE601" s="5"/>
      <c r="AG601" s="4"/>
      <c r="AK601" s="5"/>
      <c r="AO601" s="5"/>
      <c r="AS601" s="5"/>
      <c r="AW601" s="5"/>
      <c r="BA601" s="5"/>
    </row>
    <row r="602" s="1" customFormat="1" ht="30" customHeight="1" spans="1:53">
      <c r="A602" s="2"/>
      <c r="K602" s="3"/>
      <c r="L602" s="3"/>
      <c r="M602" s="3"/>
      <c r="R602" s="4"/>
      <c r="U602" s="5"/>
      <c r="W602" s="4"/>
      <c r="Z602" s="5"/>
      <c r="AB602" s="4"/>
      <c r="AE602" s="5"/>
      <c r="AG602" s="4"/>
      <c r="AK602" s="5"/>
      <c r="AO602" s="5"/>
      <c r="AS602" s="5"/>
      <c r="AW602" s="5"/>
      <c r="BA602" s="5"/>
    </row>
    <row r="603" s="1" customFormat="1" ht="30" customHeight="1" spans="1:53">
      <c r="A603" s="2"/>
      <c r="K603" s="3"/>
      <c r="L603" s="3"/>
      <c r="M603" s="3"/>
      <c r="R603" s="4"/>
      <c r="U603" s="5"/>
      <c r="W603" s="4"/>
      <c r="Z603" s="5"/>
      <c r="AB603" s="4"/>
      <c r="AE603" s="5"/>
      <c r="AG603" s="4"/>
      <c r="AK603" s="5"/>
      <c r="AO603" s="5"/>
      <c r="AS603" s="5"/>
      <c r="AW603" s="5"/>
      <c r="BA603" s="5"/>
    </row>
    <row r="604" s="1" customFormat="1" ht="30" customHeight="1" spans="1:53">
      <c r="A604" s="2"/>
      <c r="K604" s="3"/>
      <c r="L604" s="3"/>
      <c r="M604" s="3"/>
      <c r="R604" s="4"/>
      <c r="U604" s="5"/>
      <c r="W604" s="4"/>
      <c r="Z604" s="5"/>
      <c r="AB604" s="4"/>
      <c r="AE604" s="5"/>
      <c r="AG604" s="4"/>
      <c r="AK604" s="5"/>
      <c r="AO604" s="5"/>
      <c r="AS604" s="5"/>
      <c r="AW604" s="5"/>
      <c r="BA604" s="5"/>
    </row>
    <row r="605" s="1" customFormat="1" ht="30" customHeight="1" spans="1:53">
      <c r="A605" s="2"/>
      <c r="K605" s="3"/>
      <c r="L605" s="3"/>
      <c r="M605" s="3"/>
      <c r="R605" s="4"/>
      <c r="U605" s="5"/>
      <c r="W605" s="4"/>
      <c r="Z605" s="5"/>
      <c r="AB605" s="4"/>
      <c r="AE605" s="5"/>
      <c r="AG605" s="4"/>
      <c r="AK605" s="5"/>
      <c r="AO605" s="5"/>
      <c r="AS605" s="5"/>
      <c r="AW605" s="5"/>
      <c r="BA605" s="5"/>
    </row>
    <row r="606" s="1" customFormat="1" ht="30" customHeight="1" spans="1:53">
      <c r="A606" s="2"/>
      <c r="K606" s="3"/>
      <c r="L606" s="3"/>
      <c r="M606" s="3"/>
      <c r="R606" s="4"/>
      <c r="U606" s="5"/>
      <c r="W606" s="4"/>
      <c r="Z606" s="5"/>
      <c r="AB606" s="4"/>
      <c r="AE606" s="5"/>
      <c r="AG606" s="4"/>
      <c r="AK606" s="5"/>
      <c r="AO606" s="5"/>
      <c r="AS606" s="5"/>
      <c r="AW606" s="5"/>
      <c r="BA606" s="5"/>
    </row>
    <row r="607" s="1" customFormat="1" ht="30" customHeight="1" spans="1:53">
      <c r="A607" s="2"/>
      <c r="K607" s="3"/>
      <c r="L607" s="3"/>
      <c r="M607" s="3"/>
      <c r="R607" s="4"/>
      <c r="U607" s="5"/>
      <c r="W607" s="4"/>
      <c r="Z607" s="5"/>
      <c r="AB607" s="4"/>
      <c r="AE607" s="5"/>
      <c r="AG607" s="4"/>
      <c r="AK607" s="5"/>
      <c r="AO607" s="5"/>
      <c r="AS607" s="5"/>
      <c r="AW607" s="5"/>
      <c r="BA607" s="5"/>
    </row>
    <row r="608" s="1" customFormat="1" ht="30" customHeight="1" spans="1:53">
      <c r="A608" s="2"/>
      <c r="K608" s="3"/>
      <c r="L608" s="3"/>
      <c r="M608" s="3"/>
      <c r="R608" s="4"/>
      <c r="U608" s="5"/>
      <c r="W608" s="4"/>
      <c r="Z608" s="5"/>
      <c r="AB608" s="4"/>
      <c r="AE608" s="5"/>
      <c r="AG608" s="4"/>
      <c r="AK608" s="5"/>
      <c r="AO608" s="5"/>
      <c r="AS608" s="5"/>
      <c r="AW608" s="5"/>
      <c r="BA608" s="5"/>
    </row>
    <row r="609" s="1" customFormat="1" ht="30" customHeight="1" spans="1:53">
      <c r="A609" s="2"/>
      <c r="K609" s="3"/>
      <c r="L609" s="3"/>
      <c r="M609" s="3"/>
      <c r="R609" s="4"/>
      <c r="U609" s="5"/>
      <c r="W609" s="4"/>
      <c r="Z609" s="5"/>
      <c r="AB609" s="4"/>
      <c r="AE609" s="5"/>
      <c r="AG609" s="4"/>
      <c r="AK609" s="5"/>
      <c r="AO609" s="5"/>
      <c r="AS609" s="5"/>
      <c r="AW609" s="5"/>
      <c r="BA609" s="5"/>
    </row>
    <row r="610" s="1" customFormat="1" ht="30" customHeight="1" spans="1:53">
      <c r="A610" s="2"/>
      <c r="K610" s="3"/>
      <c r="L610" s="3"/>
      <c r="M610" s="3"/>
      <c r="R610" s="4"/>
      <c r="U610" s="5"/>
      <c r="W610" s="4"/>
      <c r="Z610" s="5"/>
      <c r="AB610" s="4"/>
      <c r="AE610" s="5"/>
      <c r="AG610" s="4"/>
      <c r="AK610" s="5"/>
      <c r="AO610" s="5"/>
      <c r="AS610" s="5"/>
      <c r="AW610" s="5"/>
      <c r="BA610" s="5"/>
    </row>
    <row r="611" s="1" customFormat="1" ht="30" customHeight="1" spans="1:53">
      <c r="A611" s="2"/>
      <c r="K611" s="3"/>
      <c r="L611" s="3"/>
      <c r="M611" s="3"/>
      <c r="R611" s="4"/>
      <c r="U611" s="5"/>
      <c r="W611" s="4"/>
      <c r="Z611" s="5"/>
      <c r="AB611" s="4"/>
      <c r="AE611" s="5"/>
      <c r="AG611" s="4"/>
      <c r="AK611" s="5"/>
      <c r="AO611" s="5"/>
      <c r="AS611" s="5"/>
      <c r="AW611" s="5"/>
      <c r="BA611" s="5"/>
    </row>
    <row r="612" s="1" customFormat="1" ht="30" customHeight="1" spans="1:53">
      <c r="A612" s="2"/>
      <c r="K612" s="3"/>
      <c r="L612" s="3"/>
      <c r="M612" s="3"/>
      <c r="R612" s="4"/>
      <c r="U612" s="5"/>
      <c r="W612" s="4"/>
      <c r="Z612" s="5"/>
      <c r="AB612" s="4"/>
      <c r="AE612" s="5"/>
      <c r="AG612" s="4"/>
      <c r="AK612" s="5"/>
      <c r="AO612" s="5"/>
      <c r="AS612" s="5"/>
      <c r="AW612" s="5"/>
      <c r="BA612" s="5"/>
    </row>
    <row r="613" s="1" customFormat="1" ht="30" customHeight="1" spans="1:53">
      <c r="A613" s="2"/>
      <c r="K613" s="3"/>
      <c r="L613" s="3"/>
      <c r="M613" s="3"/>
      <c r="R613" s="4"/>
      <c r="U613" s="5"/>
      <c r="W613" s="4"/>
      <c r="Z613" s="5"/>
      <c r="AB613" s="4"/>
      <c r="AE613" s="5"/>
      <c r="AG613" s="4"/>
      <c r="AK613" s="5"/>
      <c r="AO613" s="5"/>
      <c r="AS613" s="5"/>
      <c r="AW613" s="5"/>
      <c r="BA613" s="5"/>
    </row>
    <row r="614" s="1" customFormat="1" ht="30" customHeight="1" spans="1:53">
      <c r="A614" s="2"/>
      <c r="K614" s="3"/>
      <c r="L614" s="3"/>
      <c r="M614" s="3"/>
      <c r="R614" s="4"/>
      <c r="U614" s="5"/>
      <c r="W614" s="4"/>
      <c r="Z614" s="5"/>
      <c r="AB614" s="4"/>
      <c r="AE614" s="5"/>
      <c r="AG614" s="4"/>
      <c r="AK614" s="5"/>
      <c r="AO614" s="5"/>
      <c r="AS614" s="5"/>
      <c r="AW614" s="5"/>
      <c r="BA614" s="5"/>
    </row>
    <row r="615" s="1" customFormat="1" ht="30" customHeight="1" spans="1:53">
      <c r="A615" s="2"/>
      <c r="K615" s="3"/>
      <c r="L615" s="3"/>
      <c r="M615" s="3"/>
      <c r="R615" s="4"/>
      <c r="U615" s="5"/>
      <c r="W615" s="4"/>
      <c r="Z615" s="5"/>
      <c r="AB615" s="4"/>
      <c r="AE615" s="5"/>
      <c r="AG615" s="4"/>
      <c r="AK615" s="5"/>
      <c r="AO615" s="5"/>
      <c r="AS615" s="5"/>
      <c r="AW615" s="5"/>
      <c r="BA615" s="5"/>
    </row>
    <row r="616" s="1" customFormat="1" ht="30" customHeight="1" spans="1:53">
      <c r="A616" s="2"/>
      <c r="K616" s="3"/>
      <c r="L616" s="3"/>
      <c r="M616" s="3"/>
      <c r="R616" s="4"/>
      <c r="U616" s="5"/>
      <c r="W616" s="4"/>
      <c r="Z616" s="5"/>
      <c r="AB616" s="4"/>
      <c r="AE616" s="5"/>
      <c r="AG616" s="4"/>
      <c r="AK616" s="5"/>
      <c r="AO616" s="5"/>
      <c r="AS616" s="5"/>
      <c r="AW616" s="5"/>
      <c r="BA616" s="5"/>
    </row>
    <row r="617" s="1" customFormat="1" ht="30" customHeight="1" spans="1:53">
      <c r="A617" s="2"/>
      <c r="K617" s="3"/>
      <c r="L617" s="3"/>
      <c r="M617" s="3"/>
      <c r="R617" s="4"/>
      <c r="U617" s="5"/>
      <c r="W617" s="4"/>
      <c r="Z617" s="5"/>
      <c r="AB617" s="4"/>
      <c r="AE617" s="5"/>
      <c r="AG617" s="4"/>
      <c r="AK617" s="5"/>
      <c r="AO617" s="5"/>
      <c r="AS617" s="5"/>
      <c r="AW617" s="5"/>
      <c r="BA617" s="5"/>
    </row>
    <row r="618" s="1" customFormat="1" ht="30" customHeight="1" spans="1:53">
      <c r="A618" s="2"/>
      <c r="K618" s="3"/>
      <c r="L618" s="3"/>
      <c r="M618" s="3"/>
      <c r="R618" s="4"/>
      <c r="U618" s="5"/>
      <c r="W618" s="4"/>
      <c r="Z618" s="5"/>
      <c r="AB618" s="4"/>
      <c r="AE618" s="5"/>
      <c r="AG618" s="4"/>
      <c r="AK618" s="5"/>
      <c r="AO618" s="5"/>
      <c r="AS618" s="5"/>
      <c r="AW618" s="5"/>
      <c r="BA618" s="5"/>
    </row>
    <row r="619" s="1" customFormat="1" ht="30" customHeight="1" spans="1:53">
      <c r="A619" s="2"/>
      <c r="K619" s="3"/>
      <c r="L619" s="3"/>
      <c r="M619" s="3"/>
      <c r="R619" s="4"/>
      <c r="U619" s="5"/>
      <c r="W619" s="4"/>
      <c r="Z619" s="5"/>
      <c r="AB619" s="4"/>
      <c r="AE619" s="5"/>
      <c r="AG619" s="4"/>
      <c r="AK619" s="5"/>
      <c r="AO619" s="5"/>
      <c r="AS619" s="5"/>
      <c r="AW619" s="5"/>
      <c r="BA619" s="5"/>
    </row>
    <row r="620" s="1" customFormat="1" ht="30" customHeight="1" spans="1:53">
      <c r="A620" s="2"/>
      <c r="K620" s="3"/>
      <c r="L620" s="3"/>
      <c r="M620" s="3"/>
      <c r="R620" s="4"/>
      <c r="U620" s="5"/>
      <c r="W620" s="4"/>
      <c r="Z620" s="5"/>
      <c r="AB620" s="4"/>
      <c r="AE620" s="5"/>
      <c r="AG620" s="4"/>
      <c r="AK620" s="5"/>
      <c r="AO620" s="5"/>
      <c r="AS620" s="5"/>
      <c r="AW620" s="5"/>
      <c r="BA620" s="5"/>
    </row>
    <row r="621" s="1" customFormat="1" ht="30" customHeight="1" spans="1:53">
      <c r="A621" s="2"/>
      <c r="K621" s="3"/>
      <c r="L621" s="3"/>
      <c r="M621" s="3"/>
      <c r="R621" s="4"/>
      <c r="U621" s="5"/>
      <c r="W621" s="4"/>
      <c r="Z621" s="5"/>
      <c r="AB621" s="4"/>
      <c r="AE621" s="5"/>
      <c r="AG621" s="4"/>
      <c r="AK621" s="5"/>
      <c r="AO621" s="5"/>
      <c r="AS621" s="5"/>
      <c r="AW621" s="5"/>
      <c r="BA621" s="5"/>
    </row>
    <row r="622" s="1" customFormat="1" ht="30" customHeight="1" spans="1:53">
      <c r="A622" s="2"/>
      <c r="K622" s="3"/>
      <c r="L622" s="3"/>
      <c r="M622" s="3"/>
      <c r="R622" s="4"/>
      <c r="U622" s="5"/>
      <c r="W622" s="4"/>
      <c r="Z622" s="5"/>
      <c r="AB622" s="4"/>
      <c r="AE622" s="5"/>
      <c r="AG622" s="4"/>
      <c r="AK622" s="5"/>
      <c r="AO622" s="5"/>
      <c r="AS622" s="5"/>
      <c r="AW622" s="5"/>
      <c r="BA622" s="5"/>
    </row>
    <row r="623" s="1" customFormat="1" ht="30" customHeight="1" spans="1:53">
      <c r="A623" s="2"/>
      <c r="K623" s="3"/>
      <c r="L623" s="3"/>
      <c r="M623" s="3"/>
      <c r="R623" s="4"/>
      <c r="U623" s="5"/>
      <c r="W623" s="4"/>
      <c r="Z623" s="5"/>
      <c r="AB623" s="4"/>
      <c r="AE623" s="5"/>
      <c r="AG623" s="4"/>
      <c r="AK623" s="5"/>
      <c r="AO623" s="5"/>
      <c r="AS623" s="5"/>
      <c r="AW623" s="5"/>
      <c r="BA623" s="5"/>
    </row>
    <row r="624" s="1" customFormat="1" ht="30" customHeight="1" spans="1:53">
      <c r="A624" s="2"/>
      <c r="K624" s="3"/>
      <c r="L624" s="3"/>
      <c r="M624" s="3"/>
      <c r="R624" s="4"/>
      <c r="U624" s="5"/>
      <c r="W624" s="4"/>
      <c r="Z624" s="5"/>
      <c r="AB624" s="4"/>
      <c r="AE624" s="5"/>
      <c r="AG624" s="4"/>
      <c r="AK624" s="5"/>
      <c r="AO624" s="5"/>
      <c r="AS624" s="5"/>
      <c r="AW624" s="5"/>
      <c r="BA624" s="5"/>
    </row>
    <row r="625" s="1" customFormat="1" ht="30" customHeight="1" spans="1:53">
      <c r="A625" s="2"/>
      <c r="K625" s="3"/>
      <c r="L625" s="3"/>
      <c r="M625" s="3"/>
      <c r="R625" s="4"/>
      <c r="U625" s="5"/>
      <c r="W625" s="4"/>
      <c r="Z625" s="5"/>
      <c r="AB625" s="4"/>
      <c r="AE625" s="5"/>
      <c r="AG625" s="4"/>
      <c r="AK625" s="5"/>
      <c r="AO625" s="5"/>
      <c r="AS625" s="5"/>
      <c r="AW625" s="5"/>
      <c r="BA625" s="5"/>
    </row>
    <row r="626" s="1" customFormat="1" ht="30" customHeight="1" spans="1:53">
      <c r="A626" s="2"/>
      <c r="K626" s="3"/>
      <c r="L626" s="3"/>
      <c r="M626" s="3"/>
      <c r="R626" s="4"/>
      <c r="U626" s="5"/>
      <c r="W626" s="4"/>
      <c r="Z626" s="5"/>
      <c r="AB626" s="4"/>
      <c r="AE626" s="5"/>
      <c r="AG626" s="4"/>
      <c r="AK626" s="5"/>
      <c r="AO626" s="5"/>
      <c r="AS626" s="5"/>
      <c r="AW626" s="5"/>
      <c r="BA626" s="5"/>
    </row>
    <row r="627" s="1" customFormat="1" ht="30" customHeight="1" spans="1:53">
      <c r="A627" s="2"/>
      <c r="K627" s="3"/>
      <c r="L627" s="3"/>
      <c r="M627" s="3"/>
      <c r="R627" s="4"/>
      <c r="U627" s="5"/>
      <c r="W627" s="4"/>
      <c r="Z627" s="5"/>
      <c r="AB627" s="4"/>
      <c r="AE627" s="5"/>
      <c r="AG627" s="4"/>
      <c r="AK627" s="5"/>
      <c r="AO627" s="5"/>
      <c r="AS627" s="5"/>
      <c r="AW627" s="5"/>
      <c r="BA627" s="5"/>
    </row>
    <row r="628" s="1" customFormat="1" ht="30" customHeight="1" spans="1:53">
      <c r="A628" s="2"/>
      <c r="K628" s="3"/>
      <c r="L628" s="3"/>
      <c r="M628" s="3"/>
      <c r="R628" s="4"/>
      <c r="U628" s="5"/>
      <c r="W628" s="4"/>
      <c r="Z628" s="5"/>
      <c r="AB628" s="4"/>
      <c r="AE628" s="5"/>
      <c r="AG628" s="4"/>
      <c r="AK628" s="5"/>
      <c r="AO628" s="5"/>
      <c r="AS628" s="5"/>
      <c r="AW628" s="5"/>
      <c r="BA628" s="5"/>
    </row>
    <row r="629" s="1" customFormat="1" ht="30" customHeight="1" spans="1:53">
      <c r="A629" s="2"/>
      <c r="K629" s="3"/>
      <c r="L629" s="3"/>
      <c r="M629" s="3"/>
      <c r="R629" s="4"/>
      <c r="U629" s="5"/>
      <c r="W629" s="4"/>
      <c r="Z629" s="5"/>
      <c r="AB629" s="4"/>
      <c r="AE629" s="5"/>
      <c r="AG629" s="4"/>
      <c r="AK629" s="5"/>
      <c r="AO629" s="5"/>
      <c r="AS629" s="5"/>
      <c r="AW629" s="5"/>
      <c r="BA629" s="5"/>
    </row>
    <row r="630" s="1" customFormat="1" ht="30" customHeight="1" spans="1:53">
      <c r="A630" s="2"/>
      <c r="K630" s="3"/>
      <c r="L630" s="3"/>
      <c r="M630" s="3"/>
      <c r="R630" s="4"/>
      <c r="U630" s="5"/>
      <c r="W630" s="4"/>
      <c r="Z630" s="5"/>
      <c r="AB630" s="4"/>
      <c r="AE630" s="5"/>
      <c r="AG630" s="4"/>
      <c r="AK630" s="5"/>
      <c r="AO630" s="5"/>
      <c r="AS630" s="5"/>
      <c r="AW630" s="5"/>
      <c r="BA630" s="5"/>
    </row>
    <row r="631" s="1" customFormat="1" ht="30" customHeight="1" spans="1:53">
      <c r="A631" s="2"/>
      <c r="K631" s="3"/>
      <c r="L631" s="3"/>
      <c r="M631" s="3"/>
      <c r="R631" s="4"/>
      <c r="U631" s="5"/>
      <c r="W631" s="4"/>
      <c r="Z631" s="5"/>
      <c r="AB631" s="4"/>
      <c r="AE631" s="5"/>
      <c r="AG631" s="4"/>
      <c r="AK631" s="5"/>
      <c r="AO631" s="5"/>
      <c r="AS631" s="5"/>
      <c r="AW631" s="5"/>
      <c r="BA631" s="5"/>
    </row>
    <row r="632" s="1" customFormat="1" ht="30" customHeight="1" spans="1:53">
      <c r="A632" s="2"/>
      <c r="K632" s="3"/>
      <c r="L632" s="3"/>
      <c r="M632" s="3"/>
      <c r="R632" s="4"/>
      <c r="U632" s="5"/>
      <c r="W632" s="4"/>
      <c r="Z632" s="5"/>
      <c r="AB632" s="4"/>
      <c r="AE632" s="5"/>
      <c r="AG632" s="4"/>
      <c r="AK632" s="5"/>
      <c r="AO632" s="5"/>
      <c r="AS632" s="5"/>
      <c r="AW632" s="5"/>
      <c r="BA632" s="5"/>
    </row>
    <row r="633" s="1" customFormat="1" ht="30" customHeight="1" spans="1:53">
      <c r="A633" s="2"/>
      <c r="K633" s="3"/>
      <c r="L633" s="3"/>
      <c r="M633" s="3"/>
      <c r="R633" s="4"/>
      <c r="U633" s="5"/>
      <c r="W633" s="4"/>
      <c r="Z633" s="5"/>
      <c r="AB633" s="4"/>
      <c r="AE633" s="5"/>
      <c r="AG633" s="4"/>
      <c r="AK633" s="5"/>
      <c r="AO633" s="5"/>
      <c r="AS633" s="5"/>
      <c r="AW633" s="5"/>
      <c r="BA633" s="5"/>
    </row>
    <row r="634" s="1" customFormat="1" ht="30" customHeight="1" spans="1:53">
      <c r="A634" s="2"/>
      <c r="K634" s="3"/>
      <c r="L634" s="3"/>
      <c r="M634" s="3"/>
      <c r="R634" s="4"/>
      <c r="U634" s="5"/>
      <c r="W634" s="4"/>
      <c r="Z634" s="5"/>
      <c r="AB634" s="4"/>
      <c r="AE634" s="5"/>
      <c r="AG634" s="4"/>
      <c r="AK634" s="5"/>
      <c r="AO634" s="5"/>
      <c r="AS634" s="5"/>
      <c r="AW634" s="5"/>
      <c r="BA634" s="5"/>
    </row>
    <row r="635" s="1" customFormat="1" ht="30" customHeight="1" spans="1:53">
      <c r="A635" s="2"/>
      <c r="K635" s="3"/>
      <c r="L635" s="3"/>
      <c r="M635" s="3"/>
      <c r="R635" s="4"/>
      <c r="U635" s="5"/>
      <c r="W635" s="4"/>
      <c r="Z635" s="5"/>
      <c r="AB635" s="4"/>
      <c r="AE635" s="5"/>
      <c r="AG635" s="4"/>
      <c r="AK635" s="5"/>
      <c r="AO635" s="5"/>
      <c r="AS635" s="5"/>
      <c r="AW635" s="5"/>
      <c r="BA635" s="5"/>
    </row>
    <row r="636" s="1" customFormat="1" ht="30" customHeight="1" spans="1:53">
      <c r="A636" s="2"/>
      <c r="K636" s="3"/>
      <c r="L636" s="3"/>
      <c r="M636" s="3"/>
      <c r="R636" s="4"/>
      <c r="U636" s="5"/>
      <c r="W636" s="4"/>
      <c r="Z636" s="5"/>
      <c r="AB636" s="4"/>
      <c r="AE636" s="5"/>
      <c r="AG636" s="4"/>
      <c r="AK636" s="5"/>
      <c r="AO636" s="5"/>
      <c r="AS636" s="5"/>
      <c r="AW636" s="5"/>
      <c r="BA636" s="5"/>
    </row>
    <row r="637" s="1" customFormat="1" ht="30" customHeight="1" spans="1:53">
      <c r="A637" s="2"/>
      <c r="K637" s="3"/>
      <c r="L637" s="3"/>
      <c r="M637" s="3"/>
      <c r="R637" s="4"/>
      <c r="U637" s="5"/>
      <c r="W637" s="4"/>
      <c r="Z637" s="5"/>
      <c r="AB637" s="4"/>
      <c r="AE637" s="5"/>
      <c r="AG637" s="4"/>
      <c r="AK637" s="5"/>
      <c r="AO637" s="5"/>
      <c r="AS637" s="5"/>
      <c r="AW637" s="5"/>
      <c r="BA637" s="5"/>
    </row>
    <row r="638" s="1" customFormat="1" ht="30" customHeight="1" spans="1:53">
      <c r="A638" s="2"/>
      <c r="K638" s="3"/>
      <c r="L638" s="3"/>
      <c r="M638" s="3"/>
      <c r="R638" s="4"/>
      <c r="U638" s="5"/>
      <c r="W638" s="4"/>
      <c r="Z638" s="5"/>
      <c r="AB638" s="4"/>
      <c r="AE638" s="5"/>
      <c r="AG638" s="4"/>
      <c r="AK638" s="5"/>
      <c r="AO638" s="5"/>
      <c r="AS638" s="5"/>
      <c r="AW638" s="5"/>
      <c r="BA638" s="5"/>
    </row>
    <row r="639" s="1" customFormat="1" ht="30" customHeight="1" spans="1:53">
      <c r="A639" s="2"/>
      <c r="K639" s="3"/>
      <c r="L639" s="3"/>
      <c r="M639" s="3"/>
      <c r="R639" s="4"/>
      <c r="U639" s="5"/>
      <c r="W639" s="4"/>
      <c r="Z639" s="5"/>
      <c r="AB639" s="4"/>
      <c r="AE639" s="5"/>
      <c r="AG639" s="4"/>
      <c r="AK639" s="5"/>
      <c r="AO639" s="5"/>
      <c r="AS639" s="5"/>
      <c r="AW639" s="5"/>
      <c r="BA639" s="5"/>
    </row>
    <row r="640" s="1" customFormat="1" ht="30" customHeight="1" spans="1:53">
      <c r="A640" s="2"/>
      <c r="K640" s="3"/>
      <c r="L640" s="3"/>
      <c r="M640" s="3"/>
      <c r="R640" s="4"/>
      <c r="U640" s="5"/>
      <c r="W640" s="4"/>
      <c r="Z640" s="5"/>
      <c r="AB640" s="4"/>
      <c r="AE640" s="5"/>
      <c r="AG640" s="4"/>
      <c r="AK640" s="5"/>
      <c r="AO640" s="5"/>
      <c r="AS640" s="5"/>
      <c r="AW640" s="5"/>
      <c r="BA640" s="5"/>
    </row>
    <row r="641" s="1" customFormat="1" ht="30" customHeight="1" spans="1:53">
      <c r="A641" s="2"/>
      <c r="K641" s="3"/>
      <c r="L641" s="3"/>
      <c r="M641" s="3"/>
      <c r="R641" s="4"/>
      <c r="U641" s="5"/>
      <c r="W641" s="4"/>
      <c r="Z641" s="5"/>
      <c r="AB641" s="4"/>
      <c r="AE641" s="5"/>
      <c r="AG641" s="4"/>
      <c r="AK641" s="5"/>
      <c r="AO641" s="5"/>
      <c r="AS641" s="5"/>
      <c r="AW641" s="5"/>
      <c r="BA641" s="5"/>
    </row>
    <row r="642" s="1" customFormat="1" ht="30" customHeight="1" spans="1:53">
      <c r="A642" s="2"/>
      <c r="K642" s="3"/>
      <c r="L642" s="3"/>
      <c r="M642" s="3"/>
      <c r="R642" s="4"/>
      <c r="U642" s="5"/>
      <c r="W642" s="4"/>
      <c r="Z642" s="5"/>
      <c r="AB642" s="4"/>
      <c r="AE642" s="5"/>
      <c r="AG642" s="4"/>
      <c r="AK642" s="5"/>
      <c r="AO642" s="5"/>
      <c r="AS642" s="5"/>
      <c r="AW642" s="5"/>
      <c r="BA642" s="5"/>
    </row>
    <row r="643" s="1" customFormat="1" ht="30" customHeight="1" spans="1:53">
      <c r="A643" s="2"/>
      <c r="K643" s="3"/>
      <c r="L643" s="3"/>
      <c r="M643" s="3"/>
      <c r="R643" s="4"/>
      <c r="U643" s="5"/>
      <c r="W643" s="4"/>
      <c r="Z643" s="5"/>
      <c r="AB643" s="4"/>
      <c r="AE643" s="5"/>
      <c r="AG643" s="4"/>
      <c r="AK643" s="5"/>
      <c r="AO643" s="5"/>
      <c r="AS643" s="5"/>
      <c r="AW643" s="5"/>
      <c r="BA643" s="5"/>
    </row>
    <row r="644" s="1" customFormat="1" ht="30" customHeight="1" spans="1:53">
      <c r="A644" s="2"/>
      <c r="K644" s="3"/>
      <c r="L644" s="3"/>
      <c r="M644" s="3"/>
      <c r="R644" s="4"/>
      <c r="U644" s="5"/>
      <c r="W644" s="4"/>
      <c r="Z644" s="5"/>
      <c r="AB644" s="4"/>
      <c r="AE644" s="5"/>
      <c r="AG644" s="4"/>
      <c r="AK644" s="5"/>
      <c r="AO644" s="5"/>
      <c r="AS644" s="5"/>
      <c r="AW644" s="5"/>
      <c r="BA644" s="5"/>
    </row>
    <row r="645" s="1" customFormat="1" ht="30" customHeight="1" spans="1:53">
      <c r="A645" s="2"/>
      <c r="K645" s="3"/>
      <c r="L645" s="3"/>
      <c r="M645" s="3"/>
      <c r="R645" s="4"/>
      <c r="U645" s="5"/>
      <c r="W645" s="4"/>
      <c r="Z645" s="5"/>
      <c r="AB645" s="4"/>
      <c r="AE645" s="5"/>
      <c r="AG645" s="4"/>
      <c r="AK645" s="5"/>
      <c r="AO645" s="5"/>
      <c r="AS645" s="5"/>
      <c r="AW645" s="5"/>
      <c r="BA645" s="5"/>
    </row>
    <row r="646" s="1" customFormat="1" ht="30" customHeight="1" spans="1:53">
      <c r="A646" s="2"/>
      <c r="K646" s="3"/>
      <c r="L646" s="3"/>
      <c r="M646" s="3"/>
      <c r="R646" s="4"/>
      <c r="U646" s="5"/>
      <c r="W646" s="4"/>
      <c r="Z646" s="5"/>
      <c r="AB646" s="4"/>
      <c r="AE646" s="5"/>
      <c r="AG646" s="4"/>
      <c r="AK646" s="5"/>
      <c r="AO646" s="5"/>
      <c r="AS646" s="5"/>
      <c r="AW646" s="5"/>
      <c r="BA646" s="5"/>
    </row>
    <row r="647" s="1" customFormat="1" ht="30" customHeight="1" spans="1:53">
      <c r="A647" s="2"/>
      <c r="K647" s="3"/>
      <c r="L647" s="3"/>
      <c r="M647" s="3"/>
      <c r="R647" s="4"/>
      <c r="U647" s="5"/>
      <c r="W647" s="4"/>
      <c r="Z647" s="5"/>
      <c r="AB647" s="4"/>
      <c r="AE647" s="5"/>
      <c r="AG647" s="4"/>
      <c r="AK647" s="5"/>
      <c r="AO647" s="5"/>
      <c r="AS647" s="5"/>
      <c r="AW647" s="5"/>
      <c r="BA647" s="5"/>
    </row>
    <row r="648" s="1" customFormat="1" ht="30" customHeight="1" spans="1:53">
      <c r="A648" s="2"/>
      <c r="K648" s="3"/>
      <c r="L648" s="3"/>
      <c r="M648" s="3"/>
      <c r="R648" s="4"/>
      <c r="U648" s="5"/>
      <c r="W648" s="4"/>
      <c r="Z648" s="5"/>
      <c r="AB648" s="4"/>
      <c r="AE648" s="5"/>
      <c r="AG648" s="4"/>
      <c r="AK648" s="5"/>
      <c r="AO648" s="5"/>
      <c r="AS648" s="5"/>
      <c r="AW648" s="5"/>
      <c r="BA648" s="5"/>
    </row>
    <row r="649" s="1" customFormat="1" ht="30" customHeight="1" spans="1:53">
      <c r="A649" s="2"/>
      <c r="K649" s="3"/>
      <c r="L649" s="3"/>
      <c r="M649" s="3"/>
      <c r="R649" s="4"/>
      <c r="U649" s="5"/>
      <c r="W649" s="4"/>
      <c r="Z649" s="5"/>
      <c r="AB649" s="4"/>
      <c r="AE649" s="5"/>
      <c r="AG649" s="4"/>
      <c r="AK649" s="5"/>
      <c r="AO649" s="5"/>
      <c r="AS649" s="5"/>
      <c r="AW649" s="5"/>
      <c r="BA649" s="5"/>
    </row>
    <row r="650" s="1" customFormat="1" ht="30" customHeight="1" spans="1:53">
      <c r="A650" s="2"/>
      <c r="K650" s="3"/>
      <c r="L650" s="3"/>
      <c r="M650" s="3"/>
      <c r="R650" s="4"/>
      <c r="U650" s="5"/>
      <c r="W650" s="4"/>
      <c r="Z650" s="5"/>
      <c r="AB650" s="4"/>
      <c r="AE650" s="5"/>
      <c r="AG650" s="4"/>
      <c r="AK650" s="5"/>
      <c r="AO650" s="5"/>
      <c r="AS650" s="5"/>
      <c r="AW650" s="5"/>
      <c r="BA650" s="5"/>
    </row>
    <row r="651" s="1" customFormat="1" ht="30" customHeight="1" spans="1:53">
      <c r="A651" s="2"/>
      <c r="K651" s="3"/>
      <c r="L651" s="3"/>
      <c r="M651" s="3"/>
      <c r="R651" s="4"/>
      <c r="U651" s="5"/>
      <c r="W651" s="4"/>
      <c r="Z651" s="5"/>
      <c r="AB651" s="4"/>
      <c r="AE651" s="5"/>
      <c r="AG651" s="4"/>
      <c r="AK651" s="5"/>
      <c r="AO651" s="5"/>
      <c r="AS651" s="5"/>
      <c r="AW651" s="5"/>
      <c r="BA651" s="5"/>
    </row>
    <row r="652" s="1" customFormat="1" ht="30" customHeight="1" spans="1:53">
      <c r="A652" s="2"/>
      <c r="K652" s="3"/>
      <c r="L652" s="3"/>
      <c r="M652" s="3"/>
      <c r="R652" s="4"/>
      <c r="U652" s="5"/>
      <c r="W652" s="4"/>
      <c r="Z652" s="5"/>
      <c r="AB652" s="4"/>
      <c r="AE652" s="5"/>
      <c r="AG652" s="4"/>
      <c r="AK652" s="5"/>
      <c r="AO652" s="5"/>
      <c r="AS652" s="5"/>
      <c r="AW652" s="5"/>
      <c r="BA652" s="5"/>
    </row>
    <row r="653" s="1" customFormat="1" ht="30" customHeight="1" spans="1:53">
      <c r="A653" s="2"/>
      <c r="K653" s="3"/>
      <c r="L653" s="3"/>
      <c r="M653" s="3"/>
      <c r="R653" s="4"/>
      <c r="U653" s="5"/>
      <c r="W653" s="4"/>
      <c r="Z653" s="5"/>
      <c r="AB653" s="4"/>
      <c r="AE653" s="5"/>
      <c r="AG653" s="4"/>
      <c r="AK653" s="5"/>
      <c r="AO653" s="5"/>
      <c r="AS653" s="5"/>
      <c r="AW653" s="5"/>
      <c r="BA653" s="5"/>
    </row>
    <row r="654" s="1" customFormat="1" ht="30" customHeight="1" spans="1:53">
      <c r="A654" s="2"/>
      <c r="K654" s="3"/>
      <c r="L654" s="3"/>
      <c r="M654" s="3"/>
      <c r="R654" s="4"/>
      <c r="U654" s="5"/>
      <c r="W654" s="4"/>
      <c r="Z654" s="5"/>
      <c r="AB654" s="4"/>
      <c r="AE654" s="5"/>
      <c r="AG654" s="4"/>
      <c r="AK654" s="5"/>
      <c r="AO654" s="5"/>
      <c r="AS654" s="5"/>
      <c r="AW654" s="5"/>
      <c r="BA654" s="5"/>
    </row>
    <row r="655" s="1" customFormat="1" ht="30" customHeight="1" spans="1:53">
      <c r="A655" s="2"/>
      <c r="K655" s="3"/>
      <c r="L655" s="3"/>
      <c r="M655" s="3"/>
      <c r="R655" s="4"/>
      <c r="U655" s="5"/>
      <c r="W655" s="4"/>
      <c r="Z655" s="5"/>
      <c r="AB655" s="4"/>
      <c r="AE655" s="5"/>
      <c r="AG655" s="4"/>
      <c r="AK655" s="5"/>
      <c r="AO655" s="5"/>
      <c r="AS655" s="5"/>
      <c r="AW655" s="5"/>
      <c r="BA655" s="5"/>
    </row>
    <row r="656" s="1" customFormat="1" ht="30" customHeight="1" spans="1:53">
      <c r="A656" s="2"/>
      <c r="K656" s="3"/>
      <c r="L656" s="3"/>
      <c r="M656" s="3"/>
      <c r="R656" s="4"/>
      <c r="U656" s="5"/>
      <c r="W656" s="4"/>
      <c r="Z656" s="5"/>
      <c r="AB656" s="4"/>
      <c r="AE656" s="5"/>
      <c r="AG656" s="4"/>
      <c r="AK656" s="5"/>
      <c r="AO656" s="5"/>
      <c r="AS656" s="5"/>
      <c r="AW656" s="5"/>
      <c r="BA656" s="5"/>
    </row>
    <row r="657" s="1" customFormat="1" ht="30" customHeight="1" spans="1:53">
      <c r="A657" s="2"/>
      <c r="K657" s="3"/>
      <c r="L657" s="3"/>
      <c r="M657" s="3"/>
      <c r="R657" s="4"/>
      <c r="U657" s="5"/>
      <c r="W657" s="4"/>
      <c r="Z657" s="5"/>
      <c r="AB657" s="4"/>
      <c r="AE657" s="5"/>
      <c r="AG657" s="4"/>
      <c r="AK657" s="5"/>
      <c r="AO657" s="5"/>
      <c r="AS657" s="5"/>
      <c r="AW657" s="5"/>
      <c r="BA657" s="5"/>
    </row>
    <row r="658" s="1" customFormat="1" ht="30" customHeight="1" spans="1:53">
      <c r="A658" s="2"/>
      <c r="K658" s="3"/>
      <c r="L658" s="3"/>
      <c r="M658" s="3"/>
      <c r="R658" s="4"/>
      <c r="U658" s="5"/>
      <c r="W658" s="4"/>
      <c r="Z658" s="5"/>
      <c r="AB658" s="4"/>
      <c r="AE658" s="5"/>
      <c r="AG658" s="4"/>
      <c r="AK658" s="5"/>
      <c r="AO658" s="5"/>
      <c r="AS658" s="5"/>
      <c r="AW658" s="5"/>
      <c r="BA658" s="5"/>
    </row>
    <row r="659" s="1" customFormat="1" ht="30" customHeight="1" spans="1:53">
      <c r="A659" s="2"/>
      <c r="K659" s="3"/>
      <c r="L659" s="3"/>
      <c r="M659" s="3"/>
      <c r="R659" s="4"/>
      <c r="U659" s="5"/>
      <c r="W659" s="4"/>
      <c r="Z659" s="5"/>
      <c r="AB659" s="4"/>
      <c r="AE659" s="5"/>
      <c r="AG659" s="4"/>
      <c r="AK659" s="5"/>
      <c r="AO659" s="5"/>
      <c r="AS659" s="5"/>
      <c r="AW659" s="5"/>
      <c r="BA659" s="5"/>
    </row>
    <row r="660" s="1" customFormat="1" ht="30" customHeight="1" spans="1:53">
      <c r="A660" s="2"/>
      <c r="K660" s="3"/>
      <c r="L660" s="3"/>
      <c r="M660" s="3"/>
      <c r="R660" s="4"/>
      <c r="U660" s="5"/>
      <c r="W660" s="4"/>
      <c r="Z660" s="5"/>
      <c r="AB660" s="4"/>
      <c r="AE660" s="5"/>
      <c r="AG660" s="4"/>
      <c r="AK660" s="5"/>
      <c r="AO660" s="5"/>
      <c r="AS660" s="5"/>
      <c r="AW660" s="5"/>
      <c r="BA660" s="5"/>
    </row>
    <row r="661" s="1" customFormat="1" ht="30" customHeight="1" spans="1:53">
      <c r="A661" s="2"/>
      <c r="K661" s="3"/>
      <c r="L661" s="3"/>
      <c r="M661" s="3"/>
      <c r="R661" s="4"/>
      <c r="U661" s="5"/>
      <c r="W661" s="4"/>
      <c r="Z661" s="5"/>
      <c r="AB661" s="4"/>
      <c r="AE661" s="5"/>
      <c r="AG661" s="4"/>
      <c r="AK661" s="5"/>
      <c r="AO661" s="5"/>
      <c r="AS661" s="5"/>
      <c r="AW661" s="5"/>
      <c r="BA661" s="5"/>
    </row>
    <row r="662" s="1" customFormat="1" ht="30" customHeight="1" spans="1:53">
      <c r="A662" s="2"/>
      <c r="K662" s="3"/>
      <c r="L662" s="3"/>
      <c r="M662" s="3"/>
      <c r="R662" s="4"/>
      <c r="U662" s="5"/>
      <c r="W662" s="4"/>
      <c r="Z662" s="5"/>
      <c r="AB662" s="4"/>
      <c r="AE662" s="5"/>
      <c r="AG662" s="4"/>
      <c r="AK662" s="5"/>
      <c r="AO662" s="5"/>
      <c r="AS662" s="5"/>
      <c r="AW662" s="5"/>
      <c r="BA662" s="5"/>
    </row>
    <row r="663" s="1" customFormat="1" ht="30" customHeight="1" spans="1:53">
      <c r="A663" s="2"/>
      <c r="K663" s="3"/>
      <c r="L663" s="3"/>
      <c r="M663" s="3"/>
      <c r="R663" s="4"/>
      <c r="U663" s="5"/>
      <c r="W663" s="4"/>
      <c r="Z663" s="5"/>
      <c r="AB663" s="4"/>
      <c r="AE663" s="5"/>
      <c r="AG663" s="4"/>
      <c r="AK663" s="5"/>
      <c r="AO663" s="5"/>
      <c r="AS663" s="5"/>
      <c r="AW663" s="5"/>
      <c r="BA663" s="5"/>
    </row>
    <row r="664" s="1" customFormat="1" ht="30" customHeight="1" spans="1:53">
      <c r="A664" s="2"/>
      <c r="K664" s="3"/>
      <c r="L664" s="3"/>
      <c r="M664" s="3"/>
      <c r="R664" s="4"/>
      <c r="U664" s="5"/>
      <c r="W664" s="4"/>
      <c r="Z664" s="5"/>
      <c r="AB664" s="4"/>
      <c r="AE664" s="5"/>
      <c r="AG664" s="4"/>
      <c r="AK664" s="5"/>
      <c r="AO664" s="5"/>
      <c r="AS664" s="5"/>
      <c r="AW664" s="5"/>
      <c r="BA664" s="5"/>
    </row>
    <row r="665" s="1" customFormat="1" ht="30" customHeight="1" spans="1:53">
      <c r="A665" s="2"/>
      <c r="K665" s="3"/>
      <c r="L665" s="3"/>
      <c r="M665" s="3"/>
      <c r="R665" s="4"/>
      <c r="U665" s="5"/>
      <c r="W665" s="4"/>
      <c r="Z665" s="5"/>
      <c r="AB665" s="4"/>
      <c r="AE665" s="5"/>
      <c r="AG665" s="4"/>
      <c r="AK665" s="5"/>
      <c r="AO665" s="5"/>
      <c r="AS665" s="5"/>
      <c r="AW665" s="5"/>
      <c r="BA665" s="5"/>
    </row>
    <row r="666" s="1" customFormat="1" ht="30" customHeight="1" spans="1:53">
      <c r="A666" s="2"/>
      <c r="K666" s="3"/>
      <c r="L666" s="3"/>
      <c r="M666" s="3"/>
      <c r="R666" s="4"/>
      <c r="U666" s="5"/>
      <c r="W666" s="4"/>
      <c r="Z666" s="5"/>
      <c r="AB666" s="4"/>
      <c r="AE666" s="5"/>
      <c r="AG666" s="4"/>
      <c r="AK666" s="5"/>
      <c r="AO666" s="5"/>
      <c r="AS666" s="5"/>
      <c r="AW666" s="5"/>
      <c r="BA666" s="5"/>
    </row>
    <row r="667" s="1" customFormat="1" ht="30" customHeight="1" spans="1:53">
      <c r="A667" s="2"/>
      <c r="K667" s="3"/>
      <c r="L667" s="3"/>
      <c r="M667" s="3"/>
      <c r="R667" s="4"/>
      <c r="U667" s="5"/>
      <c r="W667" s="4"/>
      <c r="Z667" s="5"/>
      <c r="AB667" s="4"/>
      <c r="AE667" s="5"/>
      <c r="AG667" s="4"/>
      <c r="AK667" s="5"/>
      <c r="AO667" s="5"/>
      <c r="AS667" s="5"/>
      <c r="AW667" s="5"/>
      <c r="BA667" s="5"/>
    </row>
    <row r="668" s="1" customFormat="1" ht="30" customHeight="1" spans="1:53">
      <c r="A668" s="2"/>
      <c r="K668" s="3"/>
      <c r="L668" s="3"/>
      <c r="M668" s="3"/>
      <c r="R668" s="4"/>
      <c r="U668" s="5"/>
      <c r="W668" s="4"/>
      <c r="Z668" s="5"/>
      <c r="AB668" s="4"/>
      <c r="AE668" s="5"/>
      <c r="AG668" s="4"/>
      <c r="AK668" s="5"/>
      <c r="AO668" s="5"/>
      <c r="AS668" s="5"/>
      <c r="AW668" s="5"/>
      <c r="BA668" s="5"/>
    </row>
    <row r="669" s="1" customFormat="1" ht="30" customHeight="1" spans="1:53">
      <c r="A669" s="2"/>
      <c r="K669" s="3"/>
      <c r="L669" s="3"/>
      <c r="M669" s="3"/>
      <c r="R669" s="4"/>
      <c r="U669" s="5"/>
      <c r="W669" s="4"/>
      <c r="Z669" s="5"/>
      <c r="AB669" s="4"/>
      <c r="AE669" s="5"/>
      <c r="AG669" s="4"/>
      <c r="AK669" s="5"/>
      <c r="AO669" s="5"/>
      <c r="AS669" s="5"/>
      <c r="AW669" s="5"/>
      <c r="BA669" s="5"/>
    </row>
    <row r="670" s="1" customFormat="1" ht="30" customHeight="1" spans="1:53">
      <c r="A670" s="2"/>
      <c r="K670" s="3"/>
      <c r="L670" s="3"/>
      <c r="M670" s="3"/>
      <c r="R670" s="4"/>
      <c r="U670" s="5"/>
      <c r="W670" s="4"/>
      <c r="Z670" s="5"/>
      <c r="AB670" s="4"/>
      <c r="AE670" s="5"/>
      <c r="AG670" s="4"/>
      <c r="AK670" s="5"/>
      <c r="AO670" s="5"/>
      <c r="AS670" s="5"/>
      <c r="AW670" s="5"/>
      <c r="BA670" s="5"/>
    </row>
    <row r="671" s="1" customFormat="1" ht="30" customHeight="1" spans="1:53">
      <c r="A671" s="2"/>
      <c r="K671" s="3"/>
      <c r="L671" s="3"/>
      <c r="M671" s="3"/>
      <c r="R671" s="4"/>
      <c r="U671" s="5"/>
      <c r="W671" s="4"/>
      <c r="Z671" s="5"/>
      <c r="AB671" s="4"/>
      <c r="AE671" s="5"/>
      <c r="AG671" s="4"/>
      <c r="AK671" s="5"/>
      <c r="AO671" s="5"/>
      <c r="AS671" s="5"/>
      <c r="AW671" s="5"/>
      <c r="BA671" s="5"/>
    </row>
    <row r="672" s="1" customFormat="1" ht="30" customHeight="1" spans="1:53">
      <c r="A672" s="2"/>
      <c r="K672" s="3"/>
      <c r="L672" s="3"/>
      <c r="M672" s="3"/>
      <c r="R672" s="4"/>
      <c r="U672" s="5"/>
      <c r="W672" s="4"/>
      <c r="Z672" s="5"/>
      <c r="AB672" s="4"/>
      <c r="AE672" s="5"/>
      <c r="AG672" s="4"/>
      <c r="AK672" s="5"/>
      <c r="AO672" s="5"/>
      <c r="AS672" s="5"/>
      <c r="AW672" s="5"/>
      <c r="BA672" s="5"/>
    </row>
    <row r="673" s="1" customFormat="1" ht="30" customHeight="1" spans="1:53">
      <c r="A673" s="2"/>
      <c r="K673" s="3"/>
      <c r="L673" s="3"/>
      <c r="M673" s="3"/>
      <c r="R673" s="4"/>
      <c r="U673" s="5"/>
      <c r="W673" s="4"/>
      <c r="Z673" s="5"/>
      <c r="AB673" s="4"/>
      <c r="AE673" s="5"/>
      <c r="AG673" s="4"/>
      <c r="AK673" s="5"/>
      <c r="AO673" s="5"/>
      <c r="AS673" s="5"/>
      <c r="AW673" s="5"/>
      <c r="BA673" s="5"/>
    </row>
    <row r="674" s="1" customFormat="1" ht="30" customHeight="1" spans="1:53">
      <c r="A674" s="2"/>
      <c r="K674" s="3"/>
      <c r="L674" s="3"/>
      <c r="M674" s="3"/>
      <c r="R674" s="4"/>
      <c r="U674" s="5"/>
      <c r="W674" s="4"/>
      <c r="Z674" s="5"/>
      <c r="AB674" s="4"/>
      <c r="AE674" s="5"/>
      <c r="AG674" s="4"/>
      <c r="AK674" s="5"/>
      <c r="AO674" s="5"/>
      <c r="AS674" s="5"/>
      <c r="AW674" s="5"/>
      <c r="BA674" s="5"/>
    </row>
    <row r="675" s="1" customFormat="1" ht="30" customHeight="1" spans="1:53">
      <c r="A675" s="2"/>
      <c r="K675" s="3"/>
      <c r="L675" s="3"/>
      <c r="M675" s="3"/>
      <c r="R675" s="4"/>
      <c r="U675" s="5"/>
      <c r="W675" s="4"/>
      <c r="Z675" s="5"/>
      <c r="AB675" s="4"/>
      <c r="AE675" s="5"/>
      <c r="AG675" s="4"/>
      <c r="AK675" s="5"/>
      <c r="AO675" s="5"/>
      <c r="AS675" s="5"/>
      <c r="AW675" s="5"/>
      <c r="BA675" s="5"/>
    </row>
    <row r="676" s="1" customFormat="1" ht="30" customHeight="1" spans="1:53">
      <c r="A676" s="2"/>
      <c r="K676" s="3"/>
      <c r="L676" s="3"/>
      <c r="M676" s="3"/>
      <c r="R676" s="4"/>
      <c r="U676" s="5"/>
      <c r="W676" s="4"/>
      <c r="Z676" s="5"/>
      <c r="AB676" s="4"/>
      <c r="AE676" s="5"/>
      <c r="AG676" s="4"/>
      <c r="AK676" s="5"/>
      <c r="AO676" s="5"/>
      <c r="AS676" s="5"/>
      <c r="AW676" s="5"/>
      <c r="BA676" s="5"/>
    </row>
    <row r="677" s="1" customFormat="1" ht="30" customHeight="1" spans="1:53">
      <c r="A677" s="2"/>
      <c r="K677" s="3"/>
      <c r="L677" s="3"/>
      <c r="M677" s="3"/>
      <c r="R677" s="4"/>
      <c r="U677" s="5"/>
      <c r="W677" s="4"/>
      <c r="Z677" s="5"/>
      <c r="AB677" s="4"/>
      <c r="AE677" s="5"/>
      <c r="AG677" s="4"/>
      <c r="AK677" s="5"/>
      <c r="AO677" s="5"/>
      <c r="AS677" s="5"/>
      <c r="AW677" s="5"/>
      <c r="BA677" s="5"/>
    </row>
    <row r="678" s="1" customFormat="1" ht="30" customHeight="1" spans="1:53">
      <c r="A678" s="2"/>
      <c r="K678" s="3"/>
      <c r="L678" s="3"/>
      <c r="M678" s="3"/>
      <c r="R678" s="4"/>
      <c r="U678" s="5"/>
      <c r="W678" s="4"/>
      <c r="Z678" s="5"/>
      <c r="AB678" s="4"/>
      <c r="AE678" s="5"/>
      <c r="AG678" s="4"/>
      <c r="AK678" s="5"/>
      <c r="AO678" s="5"/>
      <c r="AS678" s="5"/>
      <c r="AW678" s="5"/>
      <c r="BA678" s="5"/>
    </row>
    <row r="679" s="1" customFormat="1" ht="30" customHeight="1" spans="1:53">
      <c r="A679" s="2"/>
      <c r="K679" s="3"/>
      <c r="L679" s="3"/>
      <c r="M679" s="3"/>
      <c r="R679" s="4"/>
      <c r="U679" s="5"/>
      <c r="W679" s="4"/>
      <c r="Z679" s="5"/>
      <c r="AB679" s="4"/>
      <c r="AE679" s="5"/>
      <c r="AG679" s="4"/>
      <c r="AK679" s="5"/>
      <c r="AO679" s="5"/>
      <c r="AS679" s="5"/>
      <c r="AW679" s="5"/>
      <c r="BA679" s="5"/>
    </row>
    <row r="680" s="1" customFormat="1" ht="30" customHeight="1" spans="1:53">
      <c r="A680" s="2"/>
      <c r="K680" s="3"/>
      <c r="L680" s="3"/>
      <c r="M680" s="3"/>
      <c r="R680" s="4"/>
      <c r="U680" s="5"/>
      <c r="W680" s="4"/>
      <c r="Z680" s="5"/>
      <c r="AB680" s="4"/>
      <c r="AE680" s="5"/>
      <c r="AG680" s="4"/>
      <c r="AK680" s="5"/>
      <c r="AO680" s="5"/>
      <c r="AS680" s="5"/>
      <c r="AW680" s="5"/>
      <c r="BA680" s="5"/>
    </row>
    <row r="681" s="1" customFormat="1" ht="30" customHeight="1" spans="1:53">
      <c r="A681" s="2"/>
      <c r="K681" s="3"/>
      <c r="L681" s="3"/>
      <c r="M681" s="3"/>
      <c r="R681" s="4"/>
      <c r="U681" s="5"/>
      <c r="W681" s="4"/>
      <c r="Z681" s="5"/>
      <c r="AB681" s="4"/>
      <c r="AE681" s="5"/>
      <c r="AG681" s="4"/>
      <c r="AK681" s="5"/>
      <c r="AO681" s="5"/>
      <c r="AS681" s="5"/>
      <c r="AW681" s="5"/>
      <c r="BA681" s="5"/>
    </row>
    <row r="682" s="1" customFormat="1" ht="30" customHeight="1" spans="1:53">
      <c r="A682" s="2"/>
      <c r="K682" s="3"/>
      <c r="L682" s="3"/>
      <c r="M682" s="3"/>
      <c r="R682" s="4"/>
      <c r="U682" s="5"/>
      <c r="W682" s="4"/>
      <c r="Z682" s="5"/>
      <c r="AB682" s="4"/>
      <c r="AE682" s="5"/>
      <c r="AG682" s="4"/>
      <c r="AK682" s="5"/>
      <c r="AO682" s="5"/>
      <c r="AS682" s="5"/>
      <c r="AW682" s="5"/>
      <c r="BA682" s="5"/>
    </row>
    <row r="683" s="1" customFormat="1" ht="30" customHeight="1" spans="1:53">
      <c r="A683" s="2"/>
      <c r="K683" s="3"/>
      <c r="L683" s="3"/>
      <c r="M683" s="3"/>
      <c r="R683" s="4"/>
      <c r="U683" s="5"/>
      <c r="W683" s="4"/>
      <c r="Z683" s="5"/>
      <c r="AB683" s="4"/>
      <c r="AE683" s="5"/>
      <c r="AG683" s="4"/>
      <c r="AK683" s="5"/>
      <c r="AO683" s="5"/>
      <c r="AS683" s="5"/>
      <c r="AW683" s="5"/>
      <c r="BA683" s="5"/>
    </row>
    <row r="684" s="1" customFormat="1" ht="30" customHeight="1" spans="1:53">
      <c r="A684" s="2"/>
      <c r="K684" s="3"/>
      <c r="L684" s="3"/>
      <c r="M684" s="3"/>
      <c r="R684" s="4"/>
      <c r="U684" s="5"/>
      <c r="W684" s="4"/>
      <c r="Z684" s="5"/>
      <c r="AB684" s="4"/>
      <c r="AE684" s="5"/>
      <c r="AG684" s="4"/>
      <c r="AK684" s="5"/>
      <c r="AO684" s="5"/>
      <c r="AS684" s="5"/>
      <c r="AW684" s="5"/>
      <c r="BA684" s="5"/>
    </row>
    <row r="685" s="1" customFormat="1" ht="30" customHeight="1" spans="1:53">
      <c r="A685" s="2"/>
      <c r="K685" s="3"/>
      <c r="L685" s="3"/>
      <c r="M685" s="3"/>
      <c r="R685" s="4"/>
      <c r="U685" s="5"/>
      <c r="W685" s="4"/>
      <c r="Z685" s="5"/>
      <c r="AB685" s="4"/>
      <c r="AE685" s="5"/>
      <c r="AG685" s="4"/>
      <c r="AK685" s="5"/>
      <c r="AO685" s="5"/>
      <c r="AS685" s="5"/>
      <c r="AW685" s="5"/>
      <c r="BA685" s="5"/>
    </row>
    <row r="686" s="1" customFormat="1" ht="30" customHeight="1" spans="1:53">
      <c r="A686" s="2"/>
      <c r="K686" s="3"/>
      <c r="L686" s="3"/>
      <c r="M686" s="3"/>
      <c r="R686" s="4"/>
      <c r="U686" s="5"/>
      <c r="W686" s="4"/>
      <c r="Z686" s="5"/>
      <c r="AB686" s="4"/>
      <c r="AE686" s="5"/>
      <c r="AG686" s="4"/>
      <c r="AK686" s="5"/>
      <c r="AO686" s="5"/>
      <c r="AS686" s="5"/>
      <c r="AW686" s="5"/>
      <c r="BA686" s="5"/>
    </row>
    <row r="687" s="1" customFormat="1" ht="30" customHeight="1" spans="1:53">
      <c r="A687" s="2"/>
      <c r="K687" s="3"/>
      <c r="L687" s="3"/>
      <c r="M687" s="3"/>
      <c r="R687" s="4"/>
      <c r="U687" s="5"/>
      <c r="W687" s="4"/>
      <c r="Z687" s="5"/>
      <c r="AB687" s="4"/>
      <c r="AE687" s="5"/>
      <c r="AG687" s="4"/>
      <c r="AK687" s="5"/>
      <c r="AO687" s="5"/>
      <c r="AS687" s="5"/>
      <c r="AW687" s="5"/>
      <c r="BA687" s="5"/>
    </row>
    <row r="688" s="1" customFormat="1" ht="30" customHeight="1" spans="1:53">
      <c r="A688" s="2"/>
      <c r="K688" s="3"/>
      <c r="L688" s="3"/>
      <c r="M688" s="3"/>
      <c r="R688" s="4"/>
      <c r="U688" s="5"/>
      <c r="W688" s="4"/>
      <c r="Z688" s="5"/>
      <c r="AB688" s="4"/>
      <c r="AE688" s="5"/>
      <c r="AG688" s="4"/>
      <c r="AK688" s="5"/>
      <c r="AO688" s="5"/>
      <c r="AS688" s="5"/>
      <c r="AW688" s="5"/>
      <c r="BA688" s="5"/>
    </row>
    <row r="689" s="1" customFormat="1" ht="30" customHeight="1" spans="1:53">
      <c r="A689" s="2"/>
      <c r="K689" s="3"/>
      <c r="L689" s="3"/>
      <c r="M689" s="3"/>
      <c r="R689" s="4"/>
      <c r="U689" s="5"/>
      <c r="W689" s="4"/>
      <c r="Z689" s="5"/>
      <c r="AB689" s="4"/>
      <c r="AE689" s="5"/>
      <c r="AG689" s="4"/>
      <c r="AK689" s="5"/>
      <c r="AO689" s="5"/>
      <c r="AS689" s="5"/>
      <c r="AW689" s="5"/>
      <c r="BA689" s="5"/>
    </row>
    <row r="690" s="1" customFormat="1" ht="30" customHeight="1" spans="1:53">
      <c r="A690" s="2"/>
      <c r="K690" s="3"/>
      <c r="L690" s="3"/>
      <c r="M690" s="3"/>
      <c r="R690" s="4"/>
      <c r="U690" s="5"/>
      <c r="W690" s="4"/>
      <c r="Z690" s="5"/>
      <c r="AB690" s="4"/>
      <c r="AE690" s="5"/>
      <c r="AG690" s="4"/>
      <c r="AK690" s="5"/>
      <c r="AO690" s="5"/>
      <c r="AS690" s="5"/>
      <c r="AW690" s="5"/>
      <c r="BA690" s="5"/>
    </row>
    <row r="691" s="1" customFormat="1" ht="30" customHeight="1" spans="1:53">
      <c r="A691" s="2"/>
      <c r="K691" s="3"/>
      <c r="L691" s="3"/>
      <c r="M691" s="3"/>
      <c r="R691" s="4"/>
      <c r="U691" s="5"/>
      <c r="W691" s="4"/>
      <c r="Z691" s="5"/>
      <c r="AB691" s="4"/>
      <c r="AE691" s="5"/>
      <c r="AG691" s="4"/>
      <c r="AK691" s="5"/>
      <c r="AO691" s="5"/>
      <c r="AS691" s="5"/>
      <c r="AW691" s="5"/>
      <c r="BA691" s="5"/>
    </row>
    <row r="692" s="1" customFormat="1" ht="30" customHeight="1" spans="1:53">
      <c r="A692" s="2"/>
      <c r="K692" s="3"/>
      <c r="L692" s="3"/>
      <c r="M692" s="3"/>
      <c r="R692" s="4"/>
      <c r="U692" s="5"/>
      <c r="W692" s="4"/>
      <c r="Z692" s="5"/>
      <c r="AB692" s="4"/>
      <c r="AE692" s="5"/>
      <c r="AG692" s="4"/>
      <c r="AK692" s="5"/>
      <c r="AO692" s="5"/>
      <c r="AS692" s="5"/>
      <c r="AW692" s="5"/>
      <c r="BA692" s="5"/>
    </row>
    <row r="693" s="1" customFormat="1" ht="30" customHeight="1" spans="1:53">
      <c r="A693" s="2"/>
      <c r="K693" s="3"/>
      <c r="L693" s="3"/>
      <c r="M693" s="3"/>
      <c r="R693" s="4"/>
      <c r="U693" s="5"/>
      <c r="W693" s="4"/>
      <c r="Z693" s="5"/>
      <c r="AB693" s="4"/>
      <c r="AE693" s="5"/>
      <c r="AG693" s="4"/>
      <c r="AK693" s="5"/>
      <c r="AO693" s="5"/>
      <c r="AS693" s="5"/>
      <c r="AW693" s="5"/>
      <c r="BA693" s="5"/>
    </row>
    <row r="694" s="1" customFormat="1" ht="30" customHeight="1" spans="1:53">
      <c r="A694" s="2"/>
      <c r="K694" s="3"/>
      <c r="L694" s="3"/>
      <c r="M694" s="3"/>
      <c r="R694" s="4"/>
      <c r="U694" s="5"/>
      <c r="W694" s="4"/>
      <c r="Z694" s="5"/>
      <c r="AB694" s="4"/>
      <c r="AE694" s="5"/>
      <c r="AG694" s="4"/>
      <c r="AK694" s="5"/>
      <c r="AO694" s="5"/>
      <c r="AS694" s="5"/>
      <c r="AW694" s="5"/>
      <c r="BA694" s="5"/>
    </row>
    <row r="695" s="1" customFormat="1" ht="30" customHeight="1" spans="1:53">
      <c r="A695" s="2"/>
      <c r="K695" s="3"/>
      <c r="L695" s="3"/>
      <c r="M695" s="3"/>
      <c r="R695" s="4"/>
      <c r="U695" s="5"/>
      <c r="W695" s="4"/>
      <c r="Z695" s="5"/>
      <c r="AB695" s="4"/>
      <c r="AE695" s="5"/>
      <c r="AG695" s="4"/>
      <c r="AK695" s="5"/>
      <c r="AO695" s="5"/>
      <c r="AS695" s="5"/>
      <c r="AW695" s="5"/>
      <c r="BA695" s="5"/>
    </row>
    <row r="696" s="1" customFormat="1" ht="30" customHeight="1" spans="1:53">
      <c r="A696" s="2"/>
      <c r="K696" s="3"/>
      <c r="L696" s="3"/>
      <c r="M696" s="3"/>
      <c r="R696" s="4"/>
      <c r="U696" s="5"/>
      <c r="W696" s="4"/>
      <c r="Z696" s="5"/>
      <c r="AB696" s="4"/>
      <c r="AE696" s="5"/>
      <c r="AG696" s="4"/>
      <c r="AK696" s="5"/>
      <c r="AO696" s="5"/>
      <c r="AS696" s="5"/>
      <c r="AW696" s="5"/>
      <c r="BA696" s="5"/>
    </row>
    <row r="697" s="1" customFormat="1" ht="30" customHeight="1" spans="1:53">
      <c r="A697" s="2"/>
      <c r="K697" s="3"/>
      <c r="L697" s="3"/>
      <c r="M697" s="3"/>
      <c r="R697" s="4"/>
      <c r="U697" s="5"/>
      <c r="W697" s="4"/>
      <c r="Z697" s="5"/>
      <c r="AB697" s="4"/>
      <c r="AE697" s="5"/>
      <c r="AG697" s="4"/>
      <c r="AK697" s="5"/>
      <c r="AO697" s="5"/>
      <c r="AS697" s="5"/>
      <c r="AW697" s="5"/>
      <c r="BA697" s="5"/>
    </row>
    <row r="698" s="1" customFormat="1" ht="30" customHeight="1" spans="1:53">
      <c r="A698" s="2"/>
      <c r="K698" s="3"/>
      <c r="L698" s="3"/>
      <c r="M698" s="3"/>
      <c r="R698" s="4"/>
      <c r="U698" s="5"/>
      <c r="W698" s="4"/>
      <c r="Z698" s="5"/>
      <c r="AB698" s="4"/>
      <c r="AE698" s="5"/>
      <c r="AG698" s="4"/>
      <c r="AK698" s="5"/>
      <c r="AO698" s="5"/>
      <c r="AS698" s="5"/>
      <c r="AW698" s="5"/>
      <c r="BA698" s="5"/>
    </row>
    <row r="699" s="1" customFormat="1" ht="30" customHeight="1" spans="1:53">
      <c r="A699" s="2"/>
      <c r="K699" s="3"/>
      <c r="L699" s="3"/>
      <c r="M699" s="3"/>
      <c r="R699" s="4"/>
      <c r="U699" s="5"/>
      <c r="W699" s="4"/>
      <c r="Z699" s="5"/>
      <c r="AB699" s="4"/>
      <c r="AE699" s="5"/>
      <c r="AG699" s="4"/>
      <c r="AK699" s="5"/>
      <c r="AO699" s="5"/>
      <c r="AS699" s="5"/>
      <c r="AW699" s="5"/>
      <c r="BA699" s="5"/>
    </row>
    <row r="700" s="1" customFormat="1" ht="30" customHeight="1" spans="1:53">
      <c r="A700" s="2"/>
      <c r="K700" s="3"/>
      <c r="L700" s="3"/>
      <c r="M700" s="3"/>
      <c r="R700" s="4"/>
      <c r="U700" s="5"/>
      <c r="W700" s="4"/>
      <c r="Z700" s="5"/>
      <c r="AB700" s="4"/>
      <c r="AE700" s="5"/>
      <c r="AG700" s="4"/>
      <c r="AK700" s="5"/>
      <c r="AO700" s="5"/>
      <c r="AS700" s="5"/>
      <c r="AW700" s="5"/>
      <c r="BA700" s="5"/>
    </row>
    <row r="701" s="1" customFormat="1" ht="30" customHeight="1" spans="1:53">
      <c r="A701" s="2"/>
      <c r="K701" s="3"/>
      <c r="L701" s="3"/>
      <c r="M701" s="3"/>
      <c r="R701" s="4"/>
      <c r="U701" s="5"/>
      <c r="W701" s="4"/>
      <c r="Z701" s="5"/>
      <c r="AB701" s="4"/>
      <c r="AE701" s="5"/>
      <c r="AG701" s="4"/>
      <c r="AK701" s="5"/>
      <c r="AO701" s="5"/>
      <c r="AS701" s="5"/>
      <c r="AW701" s="5"/>
      <c r="BA701" s="5"/>
    </row>
    <row r="702" s="1" customFormat="1" ht="30" customHeight="1" spans="1:53">
      <c r="A702" s="2"/>
      <c r="K702" s="3"/>
      <c r="L702" s="3"/>
      <c r="M702" s="3"/>
      <c r="R702" s="4"/>
      <c r="U702" s="5"/>
      <c r="W702" s="4"/>
      <c r="Z702" s="5"/>
      <c r="AB702" s="4"/>
      <c r="AE702" s="5"/>
      <c r="AG702" s="4"/>
      <c r="AK702" s="5"/>
      <c r="AO702" s="5"/>
      <c r="AS702" s="5"/>
      <c r="AW702" s="5"/>
      <c r="BA702" s="5"/>
    </row>
    <row r="703" s="1" customFormat="1" ht="30" customHeight="1" spans="1:53">
      <c r="A703" s="2"/>
      <c r="K703" s="3"/>
      <c r="L703" s="3"/>
      <c r="M703" s="3"/>
      <c r="R703" s="4"/>
      <c r="U703" s="5"/>
      <c r="W703" s="4"/>
      <c r="Z703" s="5"/>
      <c r="AB703" s="4"/>
      <c r="AE703" s="5"/>
      <c r="AG703" s="4"/>
      <c r="AK703" s="5"/>
      <c r="AO703" s="5"/>
      <c r="AS703" s="5"/>
      <c r="AW703" s="5"/>
      <c r="BA703" s="5"/>
    </row>
    <row r="704" s="1" customFormat="1" ht="30" customHeight="1" spans="1:53">
      <c r="A704" s="2"/>
      <c r="K704" s="3"/>
      <c r="L704" s="3"/>
      <c r="M704" s="3"/>
      <c r="R704" s="4"/>
      <c r="U704" s="5"/>
      <c r="W704" s="4"/>
      <c r="Z704" s="5"/>
      <c r="AB704" s="4"/>
      <c r="AE704" s="5"/>
      <c r="AG704" s="4"/>
      <c r="AK704" s="5"/>
      <c r="AO704" s="5"/>
      <c r="AS704" s="5"/>
      <c r="AW704" s="5"/>
      <c r="BA704" s="5"/>
    </row>
    <row r="705" s="1" customFormat="1" ht="30" customHeight="1" spans="1:53">
      <c r="A705" s="2"/>
      <c r="K705" s="3"/>
      <c r="L705" s="3"/>
      <c r="M705" s="3"/>
      <c r="R705" s="4"/>
      <c r="U705" s="5"/>
      <c r="W705" s="4"/>
      <c r="Z705" s="5"/>
      <c r="AB705" s="4"/>
      <c r="AE705" s="5"/>
      <c r="AG705" s="4"/>
      <c r="AK705" s="5"/>
      <c r="AO705" s="5"/>
      <c r="AS705" s="5"/>
      <c r="AW705" s="5"/>
      <c r="BA705" s="5"/>
    </row>
    <row r="706" s="1" customFormat="1" ht="30" customHeight="1" spans="1:53">
      <c r="A706" s="2"/>
      <c r="K706" s="3"/>
      <c r="L706" s="3"/>
      <c r="M706" s="3"/>
      <c r="R706" s="4"/>
      <c r="U706" s="5"/>
      <c r="W706" s="4"/>
      <c r="Z706" s="5"/>
      <c r="AB706" s="4"/>
      <c r="AE706" s="5"/>
      <c r="AG706" s="4"/>
      <c r="AK706" s="5"/>
      <c r="AO706" s="5"/>
      <c r="AS706" s="5"/>
      <c r="AW706" s="5"/>
      <c r="BA706" s="5"/>
    </row>
    <row r="707" s="1" customFormat="1" ht="30" customHeight="1" spans="1:53">
      <c r="A707" s="2"/>
      <c r="K707" s="3"/>
      <c r="L707" s="3"/>
      <c r="M707" s="3"/>
      <c r="R707" s="4"/>
      <c r="U707" s="5"/>
      <c r="W707" s="4"/>
      <c r="Z707" s="5"/>
      <c r="AB707" s="4"/>
      <c r="AE707" s="5"/>
      <c r="AG707" s="4"/>
      <c r="AK707" s="5"/>
      <c r="AO707" s="5"/>
      <c r="AS707" s="5"/>
      <c r="AW707" s="5"/>
      <c r="BA707" s="5"/>
    </row>
    <row r="708" s="1" customFormat="1" ht="30" customHeight="1" spans="1:53">
      <c r="A708" s="2"/>
      <c r="K708" s="3"/>
      <c r="L708" s="3"/>
      <c r="M708" s="3"/>
      <c r="R708" s="4"/>
      <c r="U708" s="5"/>
      <c r="W708" s="4"/>
      <c r="Z708" s="5"/>
      <c r="AB708" s="4"/>
      <c r="AE708" s="5"/>
      <c r="AG708" s="4"/>
      <c r="AK708" s="5"/>
      <c r="AO708" s="5"/>
      <c r="AS708" s="5"/>
      <c r="AW708" s="5"/>
      <c r="BA708" s="5"/>
    </row>
    <row r="709" s="1" customFormat="1" ht="30" customHeight="1" spans="1:53">
      <c r="A709" s="2"/>
      <c r="K709" s="3"/>
      <c r="L709" s="3"/>
      <c r="M709" s="3"/>
      <c r="R709" s="4"/>
      <c r="U709" s="5"/>
      <c r="W709" s="4"/>
      <c r="Z709" s="5"/>
      <c r="AB709" s="4"/>
      <c r="AE709" s="5"/>
      <c r="AG709" s="4"/>
      <c r="AK709" s="5"/>
      <c r="AO709" s="5"/>
      <c r="AS709" s="5"/>
      <c r="AW709" s="5"/>
      <c r="BA709" s="5"/>
    </row>
    <row r="710" s="1" customFormat="1" ht="30" customHeight="1" spans="1:53">
      <c r="A710" s="2"/>
      <c r="K710" s="3"/>
      <c r="L710" s="3"/>
      <c r="M710" s="3"/>
      <c r="R710" s="4"/>
      <c r="U710" s="5"/>
      <c r="W710" s="4"/>
      <c r="Z710" s="5"/>
      <c r="AB710" s="4"/>
      <c r="AE710" s="5"/>
      <c r="AG710" s="4"/>
      <c r="AK710" s="5"/>
      <c r="AO710" s="5"/>
      <c r="AS710" s="5"/>
      <c r="AW710" s="5"/>
      <c r="BA710" s="5"/>
    </row>
    <row r="711" s="1" customFormat="1" ht="30" customHeight="1" spans="1:53">
      <c r="A711" s="2"/>
      <c r="K711" s="3"/>
      <c r="L711" s="3"/>
      <c r="M711" s="3"/>
      <c r="R711" s="4"/>
      <c r="U711" s="5"/>
      <c r="W711" s="4"/>
      <c r="Z711" s="5"/>
      <c r="AB711" s="4"/>
      <c r="AE711" s="5"/>
      <c r="AG711" s="4"/>
      <c r="AK711" s="5"/>
      <c r="AO711" s="5"/>
      <c r="AS711" s="5"/>
      <c r="AW711" s="5"/>
      <c r="BA711" s="5"/>
    </row>
    <row r="712" s="1" customFormat="1" ht="30" customHeight="1" spans="1:53">
      <c r="A712" s="2"/>
      <c r="K712" s="3"/>
      <c r="L712" s="3"/>
      <c r="M712" s="3"/>
      <c r="R712" s="4"/>
      <c r="U712" s="5"/>
      <c r="W712" s="4"/>
      <c r="Z712" s="5"/>
      <c r="AB712" s="4"/>
      <c r="AE712" s="5"/>
      <c r="AG712" s="4"/>
      <c r="AK712" s="5"/>
      <c r="AO712" s="5"/>
      <c r="AS712" s="5"/>
      <c r="AW712" s="5"/>
      <c r="BA712" s="5"/>
    </row>
    <row r="713" s="1" customFormat="1" ht="30" customHeight="1" spans="1:53">
      <c r="A713" s="2"/>
      <c r="K713" s="3"/>
      <c r="L713" s="3"/>
      <c r="M713" s="3"/>
      <c r="R713" s="4"/>
      <c r="U713" s="5"/>
      <c r="W713" s="4"/>
      <c r="Z713" s="5"/>
      <c r="AB713" s="4"/>
      <c r="AE713" s="5"/>
      <c r="AG713" s="4"/>
      <c r="AK713" s="5"/>
      <c r="AO713" s="5"/>
      <c r="AS713" s="5"/>
      <c r="AW713" s="5"/>
      <c r="BA713" s="5"/>
    </row>
    <row r="714" s="1" customFormat="1" ht="30" customHeight="1" spans="1:53">
      <c r="A714" s="2"/>
      <c r="K714" s="3"/>
      <c r="L714" s="3"/>
      <c r="M714" s="3"/>
      <c r="R714" s="4"/>
      <c r="U714" s="5"/>
      <c r="W714" s="4"/>
      <c r="Z714" s="5"/>
      <c r="AB714" s="4"/>
      <c r="AE714" s="5"/>
      <c r="AG714" s="4"/>
      <c r="AK714" s="5"/>
      <c r="AO714" s="5"/>
      <c r="AS714" s="5"/>
      <c r="AW714" s="5"/>
      <c r="BA714" s="5"/>
    </row>
    <row r="715" s="1" customFormat="1" ht="30" customHeight="1" spans="1:53">
      <c r="A715" s="2"/>
      <c r="K715" s="3"/>
      <c r="L715" s="3"/>
      <c r="M715" s="3"/>
      <c r="R715" s="4"/>
      <c r="U715" s="5"/>
      <c r="W715" s="4"/>
      <c r="Z715" s="5"/>
      <c r="AB715" s="4"/>
      <c r="AE715" s="5"/>
      <c r="AG715" s="4"/>
      <c r="AK715" s="5"/>
      <c r="AO715" s="5"/>
      <c r="AS715" s="5"/>
      <c r="AW715" s="5"/>
      <c r="BA715" s="5"/>
    </row>
    <row r="716" s="1" customFormat="1" ht="30" customHeight="1" spans="1:53">
      <c r="A716" s="2"/>
      <c r="K716" s="3"/>
      <c r="L716" s="3"/>
      <c r="M716" s="3"/>
      <c r="R716" s="4"/>
      <c r="U716" s="5"/>
      <c r="W716" s="4"/>
      <c r="Z716" s="5"/>
      <c r="AB716" s="4"/>
      <c r="AE716" s="5"/>
      <c r="AG716" s="4"/>
      <c r="AK716" s="5"/>
      <c r="AO716" s="5"/>
      <c r="AS716" s="5"/>
      <c r="AW716" s="5"/>
      <c r="BA716" s="5"/>
    </row>
    <row r="717" s="1" customFormat="1" ht="30" customHeight="1" spans="1:53">
      <c r="A717" s="2"/>
      <c r="K717" s="3"/>
      <c r="L717" s="3"/>
      <c r="M717" s="3"/>
      <c r="R717" s="4"/>
      <c r="U717" s="5"/>
      <c r="W717" s="4"/>
      <c r="Z717" s="5"/>
      <c r="AB717" s="4"/>
      <c r="AE717" s="5"/>
      <c r="AG717" s="4"/>
      <c r="AK717" s="5"/>
      <c r="AO717" s="5"/>
      <c r="AS717" s="5"/>
      <c r="AW717" s="5"/>
      <c r="BA717" s="5"/>
    </row>
    <row r="718" s="1" customFormat="1" ht="30" customHeight="1" spans="1:53">
      <c r="A718" s="2"/>
      <c r="K718" s="3"/>
      <c r="L718" s="3"/>
      <c r="M718" s="3"/>
      <c r="R718" s="4"/>
      <c r="U718" s="5"/>
      <c r="W718" s="4"/>
      <c r="Z718" s="5"/>
      <c r="AB718" s="4"/>
      <c r="AE718" s="5"/>
      <c r="AG718" s="4"/>
      <c r="AK718" s="5"/>
      <c r="AO718" s="5"/>
      <c r="AS718" s="5"/>
      <c r="AW718" s="5"/>
      <c r="BA718" s="5"/>
    </row>
    <row r="719" s="1" customFormat="1" ht="30" customHeight="1" spans="1:53">
      <c r="A719" s="2"/>
      <c r="K719" s="3"/>
      <c r="L719" s="3"/>
      <c r="M719" s="3"/>
      <c r="R719" s="4"/>
      <c r="U719" s="5"/>
      <c r="W719" s="4"/>
      <c r="Z719" s="5"/>
      <c r="AB719" s="4"/>
      <c r="AE719" s="5"/>
      <c r="AG719" s="4"/>
      <c r="AK719" s="5"/>
      <c r="AO719" s="5"/>
      <c r="AS719" s="5"/>
      <c r="AW719" s="5"/>
      <c r="BA719" s="5"/>
    </row>
    <row r="720" s="1" customFormat="1" ht="30" customHeight="1" spans="1:53">
      <c r="A720" s="2"/>
      <c r="K720" s="3"/>
      <c r="L720" s="3"/>
      <c r="M720" s="3"/>
      <c r="R720" s="4"/>
      <c r="U720" s="5"/>
      <c r="W720" s="4"/>
      <c r="Z720" s="5"/>
      <c r="AB720" s="4"/>
      <c r="AE720" s="5"/>
      <c r="AG720" s="4"/>
      <c r="AK720" s="5"/>
      <c r="AO720" s="5"/>
      <c r="AS720" s="5"/>
      <c r="AW720" s="5"/>
      <c r="BA720" s="5"/>
    </row>
    <row r="721" s="1" customFormat="1" ht="30" customHeight="1" spans="1:53">
      <c r="A721" s="2"/>
      <c r="K721" s="3"/>
      <c r="L721" s="3"/>
      <c r="M721" s="3"/>
      <c r="R721" s="4"/>
      <c r="U721" s="5"/>
      <c r="W721" s="4"/>
      <c r="Z721" s="5"/>
      <c r="AB721" s="4"/>
      <c r="AE721" s="5"/>
      <c r="AG721" s="4"/>
      <c r="AK721" s="5"/>
      <c r="AO721" s="5"/>
      <c r="AS721" s="5"/>
      <c r="AW721" s="5"/>
      <c r="BA721" s="5"/>
    </row>
    <row r="722" s="1" customFormat="1" ht="30" customHeight="1" spans="1:53">
      <c r="A722" s="2"/>
      <c r="K722" s="3"/>
      <c r="L722" s="3"/>
      <c r="M722" s="3"/>
      <c r="R722" s="4"/>
      <c r="U722" s="5"/>
      <c r="W722" s="4"/>
      <c r="Z722" s="5"/>
      <c r="AB722" s="4"/>
      <c r="AE722" s="5"/>
      <c r="AG722" s="4"/>
      <c r="AK722" s="5"/>
      <c r="AO722" s="5"/>
      <c r="AS722" s="5"/>
      <c r="AW722" s="5"/>
      <c r="BA722" s="5"/>
    </row>
    <row r="723" s="1" customFormat="1" ht="30" customHeight="1" spans="1:53">
      <c r="A723" s="2"/>
      <c r="K723" s="3"/>
      <c r="L723" s="3"/>
      <c r="M723" s="3"/>
      <c r="R723" s="4"/>
      <c r="U723" s="5"/>
      <c r="W723" s="4"/>
      <c r="Z723" s="5"/>
      <c r="AB723" s="4"/>
      <c r="AE723" s="5"/>
      <c r="AG723" s="4"/>
      <c r="AK723" s="5"/>
      <c r="AO723" s="5"/>
      <c r="AS723" s="5"/>
      <c r="AW723" s="5"/>
      <c r="BA723" s="5"/>
    </row>
    <row r="724" s="1" customFormat="1" ht="30" customHeight="1" spans="1:53">
      <c r="A724" s="2"/>
      <c r="K724" s="3"/>
      <c r="L724" s="3"/>
      <c r="M724" s="3"/>
      <c r="R724" s="4"/>
      <c r="U724" s="5"/>
      <c r="W724" s="4"/>
      <c r="Z724" s="5"/>
      <c r="AB724" s="4"/>
      <c r="AE724" s="5"/>
      <c r="AG724" s="4"/>
      <c r="AK724" s="5"/>
      <c r="AO724" s="5"/>
      <c r="AS724" s="5"/>
      <c r="AW724" s="5"/>
      <c r="BA724" s="5"/>
    </row>
    <row r="725" s="1" customFormat="1" ht="30" customHeight="1" spans="1:53">
      <c r="A725" s="2"/>
      <c r="K725" s="3"/>
      <c r="L725" s="3"/>
      <c r="M725" s="3"/>
      <c r="R725" s="4"/>
      <c r="U725" s="5"/>
      <c r="W725" s="4"/>
      <c r="Z725" s="5"/>
      <c r="AB725" s="4"/>
      <c r="AE725" s="5"/>
      <c r="AG725" s="4"/>
      <c r="AK725" s="5"/>
      <c r="AO725" s="5"/>
      <c r="AS725" s="5"/>
      <c r="AW725" s="5"/>
      <c r="BA725" s="5"/>
    </row>
    <row r="726" s="1" customFormat="1" ht="30" customHeight="1" spans="1:53">
      <c r="A726" s="2"/>
      <c r="K726" s="3"/>
      <c r="L726" s="3"/>
      <c r="M726" s="3"/>
      <c r="R726" s="4"/>
      <c r="U726" s="5"/>
      <c r="W726" s="4"/>
      <c r="Z726" s="5"/>
      <c r="AB726" s="4"/>
      <c r="AE726" s="5"/>
      <c r="AG726" s="4"/>
      <c r="AK726" s="5"/>
      <c r="AO726" s="5"/>
      <c r="AS726" s="5"/>
      <c r="AW726" s="5"/>
      <c r="BA726" s="5"/>
    </row>
    <row r="727" s="1" customFormat="1" ht="30" customHeight="1" spans="1:53">
      <c r="A727" s="2"/>
      <c r="K727" s="3"/>
      <c r="L727" s="3"/>
      <c r="M727" s="3"/>
      <c r="R727" s="4"/>
      <c r="U727" s="5"/>
      <c r="W727" s="4"/>
      <c r="Z727" s="5"/>
      <c r="AB727" s="4"/>
      <c r="AE727" s="5"/>
      <c r="AG727" s="4"/>
      <c r="AK727" s="5"/>
      <c r="AO727" s="5"/>
      <c r="AS727" s="5"/>
      <c r="AW727" s="5"/>
      <c r="BA727" s="5"/>
    </row>
  </sheetData>
  <mergeCells count="28">
    <mergeCell ref="D1:G1"/>
    <mergeCell ref="O1:S1"/>
    <mergeCell ref="T1:X1"/>
    <mergeCell ref="Y1:AC1"/>
    <mergeCell ref="AD1:AH1"/>
    <mergeCell ref="B1:B2"/>
    <mergeCell ref="C1:C2"/>
    <mergeCell ref="H1:H2"/>
    <mergeCell ref="H3:H6"/>
    <mergeCell ref="H7:H12"/>
    <mergeCell ref="H13:H16"/>
    <mergeCell ref="H17:H22"/>
    <mergeCell ref="H23:H27"/>
    <mergeCell ref="H32:H34"/>
    <mergeCell ref="H36:H44"/>
    <mergeCell ref="I1:I2"/>
    <mergeCell ref="J1:J2"/>
    <mergeCell ref="K1:K2"/>
    <mergeCell ref="L1:L2"/>
    <mergeCell ref="M1:M2"/>
    <mergeCell ref="N1:N2"/>
    <mergeCell ref="N3:N6"/>
    <mergeCell ref="N7:N12"/>
    <mergeCell ref="N13:N16"/>
    <mergeCell ref="N17:N22"/>
    <mergeCell ref="N23:N27"/>
    <mergeCell ref="N32:N34"/>
    <mergeCell ref="N36:N4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Sheet0</vt:lpstr>
      <vt:lpstr>压缩后</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刘瑞雪</cp:lastModifiedBy>
  <dcterms:created xsi:type="dcterms:W3CDTF">2024-06-11T08:18:00Z</dcterms:created>
  <dcterms:modified xsi:type="dcterms:W3CDTF">2024-12-09T08:59:55Z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A7C52E5C04F641EFB38FD8A526B4C73C_12</vt:lpwstr>
  </property>
  <property fmtid="{D5CDD505-2E9C-101B-9397-08002B2CF9AE}" pid="3" name="KSOProductBuildVer">
    <vt:lpwstr>2052-12.1.0.16417</vt:lpwstr>
  </property>
</Properties>
</file>